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bsw.sharepoint.com/sites/NIG41/Freigegebene Dokumente/15_Incentivierung Sperrpausen Effizenz/Bau- und Sperrzeitenkatalog/Finale Fassung/"/>
    </mc:Choice>
  </mc:AlternateContent>
  <xr:revisionPtr revIDLastSave="400" documentId="13_ncr:1_{E2D741AE-0711-4AF0-B166-47A5C47B8C8C}" xr6:coauthVersionLast="45" xr6:coauthVersionMax="45" xr10:uidLastSave="{08617528-8394-424C-9207-D27FEF53DF2B}"/>
  <bookViews>
    <workbookView xWindow="28692" yWindow="-108" windowWidth="29016" windowHeight="15816" xr2:uid="{00000000-000D-0000-FFFF-FFFF00000000}"/>
  </bookViews>
  <sheets>
    <sheet name="Einbau HB" sheetId="3" r:id="rId1"/>
    <sheet name="Ausbau HB" sheetId="1" r:id="rId2"/>
    <sheet name="Rahmen Einschub" sheetId="4" r:id="rId3"/>
  </sheets>
  <definedNames>
    <definedName name="_xlnm.Print_Titles" localSheetId="1">'Ausbau HB'!$1:$3</definedName>
    <definedName name="_xlnm.Print_Titles" localSheetId="0">'Einbau HB'!$1:$3</definedName>
    <definedName name="_xlnm.Print_Titles" localSheetId="2">'Rahmen Einschub'!$1:$3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6" i="1" l="1"/>
  <c r="A8" i="1"/>
  <c r="A10" i="1"/>
  <c r="A12" i="1"/>
  <c r="A14" i="1"/>
  <c r="A16" i="1"/>
  <c r="A18" i="1"/>
  <c r="A20" i="1"/>
  <c r="A22" i="1"/>
  <c r="A24" i="1"/>
  <c r="A26" i="1"/>
  <c r="A28" i="1"/>
  <c r="A30" i="1"/>
  <c r="A31" i="1"/>
  <c r="A33" i="1"/>
  <c r="A35" i="1"/>
  <c r="A37" i="1"/>
  <c r="A39" i="1"/>
  <c r="A41" i="1"/>
  <c r="A43" i="1"/>
  <c r="A45" i="1"/>
  <c r="A47" i="1"/>
  <c r="A49" i="1"/>
  <c r="A51" i="1"/>
  <c r="P4" i="4"/>
  <c r="A6" i="3"/>
  <c r="A8" i="3"/>
  <c r="A6" i="4"/>
  <c r="L6" i="4"/>
  <c r="M6" i="4"/>
  <c r="L8" i="4"/>
  <c r="P8" i="4"/>
  <c r="I100" i="1"/>
  <c r="R100" i="1"/>
  <c r="I70" i="4"/>
  <c r="L6" i="1"/>
  <c r="M6" i="1"/>
  <c r="L8" i="1"/>
  <c r="L6" i="3"/>
  <c r="M6" i="3"/>
  <c r="L8" i="3"/>
  <c r="M8" i="3"/>
  <c r="L10" i="3"/>
  <c r="M10" i="3"/>
  <c r="L12" i="3"/>
  <c r="M12" i="3"/>
  <c r="L14" i="3"/>
  <c r="I26" i="3"/>
  <c r="I8" i="1"/>
  <c r="Q8" i="1"/>
  <c r="R8" i="1"/>
  <c r="I6" i="4"/>
  <c r="I76" i="4"/>
  <c r="R76" i="4"/>
  <c r="I106" i="1"/>
  <c r="I100" i="3"/>
  <c r="I74" i="4"/>
  <c r="I104" i="1"/>
  <c r="Q104" i="1"/>
  <c r="I98" i="3"/>
  <c r="I6" i="1"/>
  <c r="I8" i="3"/>
  <c r="I6" i="3"/>
  <c r="Q6" i="3"/>
  <c r="S6" i="4"/>
  <c r="S8" i="4"/>
  <c r="S10" i="4"/>
  <c r="S12" i="4"/>
  <c r="S14" i="4"/>
  <c r="S16" i="4"/>
  <c r="S18" i="4"/>
  <c r="S20" i="4"/>
  <c r="S22" i="4"/>
  <c r="S24" i="4"/>
  <c r="S26" i="4"/>
  <c r="S28" i="4"/>
  <c r="S30" i="4"/>
  <c r="S32" i="4"/>
  <c r="S34" i="4"/>
  <c r="S36" i="4"/>
  <c r="S38" i="4"/>
  <c r="S40" i="4"/>
  <c r="S42" i="4"/>
  <c r="S44" i="4"/>
  <c r="S46" i="4"/>
  <c r="S48" i="4"/>
  <c r="S50" i="4"/>
  <c r="S52" i="4"/>
  <c r="S54" i="4"/>
  <c r="S56" i="4"/>
  <c r="S58" i="4"/>
  <c r="S60" i="4"/>
  <c r="S62" i="4"/>
  <c r="S64" i="4"/>
  <c r="S66" i="4"/>
  <c r="S68" i="4"/>
  <c r="S70" i="4"/>
  <c r="S72" i="4"/>
  <c r="Q74" i="4"/>
  <c r="R74" i="4"/>
  <c r="S74" i="4"/>
  <c r="S76" i="4"/>
  <c r="S106" i="1"/>
  <c r="S104" i="1"/>
  <c r="S102" i="1"/>
  <c r="S100" i="1"/>
  <c r="S98" i="1"/>
  <c r="S96" i="1"/>
  <c r="S94" i="1"/>
  <c r="S93" i="1"/>
  <c r="S91" i="1"/>
  <c r="S89" i="1"/>
  <c r="S87" i="1"/>
  <c r="S85" i="1"/>
  <c r="S83" i="1"/>
  <c r="S81" i="1"/>
  <c r="S79" i="1"/>
  <c r="S77" i="1"/>
  <c r="S75" i="1"/>
  <c r="S73" i="1"/>
  <c r="S71" i="1"/>
  <c r="S69" i="1"/>
  <c r="S67" i="1"/>
  <c r="S65" i="1"/>
  <c r="S63" i="1"/>
  <c r="S61" i="1"/>
  <c r="S59" i="1"/>
  <c r="S57" i="1"/>
  <c r="S55" i="1"/>
  <c r="S53" i="1"/>
  <c r="S51" i="1"/>
  <c r="S49" i="1"/>
  <c r="S47" i="1"/>
  <c r="S45" i="1"/>
  <c r="S43" i="1"/>
  <c r="S41" i="1"/>
  <c r="S39" i="1"/>
  <c r="S37" i="1"/>
  <c r="S35" i="1"/>
  <c r="S33" i="1"/>
  <c r="S31" i="1"/>
  <c r="S30" i="1"/>
  <c r="S28" i="1"/>
  <c r="S26" i="1"/>
  <c r="S24" i="1"/>
  <c r="S22" i="1"/>
  <c r="S20" i="1"/>
  <c r="S18" i="1"/>
  <c r="S16" i="1"/>
  <c r="S14" i="1"/>
  <c r="S12" i="1"/>
  <c r="S10" i="1"/>
  <c r="S8" i="1"/>
  <c r="S6" i="1"/>
  <c r="S4" i="1"/>
  <c r="Q102" i="3"/>
  <c r="R4" i="3"/>
  <c r="I72" i="4"/>
  <c r="R72" i="4"/>
  <c r="Q70" i="4"/>
  <c r="I68" i="4"/>
  <c r="R68" i="4"/>
  <c r="I66" i="4"/>
  <c r="R66" i="4"/>
  <c r="I64" i="4"/>
  <c r="R64" i="4"/>
  <c r="I62" i="4"/>
  <c r="Q62" i="4"/>
  <c r="I60" i="4"/>
  <c r="Q60" i="4"/>
  <c r="I58" i="4"/>
  <c r="Q58" i="4"/>
  <c r="I56" i="4"/>
  <c r="Q56" i="4"/>
  <c r="I54" i="4"/>
  <c r="I52" i="4"/>
  <c r="Q52" i="4"/>
  <c r="I50" i="4"/>
  <c r="I48" i="4"/>
  <c r="R48" i="4"/>
  <c r="I46" i="4"/>
  <c r="Q46" i="4"/>
  <c r="I44" i="4"/>
  <c r="R44" i="4"/>
  <c r="I42" i="4"/>
  <c r="Q42" i="4"/>
  <c r="I40" i="4"/>
  <c r="R40" i="4"/>
  <c r="I38" i="4"/>
  <c r="I36" i="4"/>
  <c r="Q36" i="4"/>
  <c r="I34" i="4"/>
  <c r="I32" i="4"/>
  <c r="Q32" i="4"/>
  <c r="I30" i="4"/>
  <c r="Q30" i="4"/>
  <c r="I28" i="4"/>
  <c r="Q28" i="4"/>
  <c r="I26" i="4"/>
  <c r="I24" i="4"/>
  <c r="R24" i="4"/>
  <c r="I22" i="4"/>
  <c r="I20" i="4"/>
  <c r="Q20" i="4"/>
  <c r="I18" i="4"/>
  <c r="I16" i="4"/>
  <c r="Q16" i="4"/>
  <c r="I14" i="4"/>
  <c r="Q14" i="4"/>
  <c r="I12" i="4"/>
  <c r="Q12" i="4"/>
  <c r="I10" i="4"/>
  <c r="Q10" i="4"/>
  <c r="I8" i="4"/>
  <c r="R8" i="4"/>
  <c r="Q6" i="4"/>
  <c r="S4" i="4"/>
  <c r="R4" i="4"/>
  <c r="Q4" i="4"/>
  <c r="P6" i="4"/>
  <c r="S102" i="3"/>
  <c r="R102" i="3"/>
  <c r="S100" i="3"/>
  <c r="S98" i="3"/>
  <c r="S96" i="3"/>
  <c r="I96" i="3"/>
  <c r="Q96" i="3"/>
  <c r="S94" i="3"/>
  <c r="I94" i="3"/>
  <c r="Q94" i="3"/>
  <c r="S92" i="3"/>
  <c r="I92" i="3"/>
  <c r="Q92" i="3"/>
  <c r="S90" i="3"/>
  <c r="I90" i="3"/>
  <c r="Q90" i="3"/>
  <c r="S88" i="3"/>
  <c r="I88" i="3"/>
  <c r="Q88" i="3"/>
  <c r="S86" i="3"/>
  <c r="I86" i="3"/>
  <c r="Q86" i="3"/>
  <c r="S84" i="3"/>
  <c r="I84" i="3"/>
  <c r="Q84" i="3"/>
  <c r="S82" i="3"/>
  <c r="I82" i="3"/>
  <c r="Q82" i="3"/>
  <c r="S80" i="3"/>
  <c r="I80" i="3"/>
  <c r="Q80" i="3"/>
  <c r="S78" i="3"/>
  <c r="I78" i="3"/>
  <c r="Q78" i="3"/>
  <c r="S76" i="3"/>
  <c r="I76" i="3"/>
  <c r="Q76" i="3"/>
  <c r="S74" i="3"/>
  <c r="I74" i="3"/>
  <c r="Q74" i="3"/>
  <c r="S72" i="3"/>
  <c r="I72" i="3"/>
  <c r="Q72" i="3"/>
  <c r="S70" i="3"/>
  <c r="I70" i="3"/>
  <c r="Q70" i="3"/>
  <c r="S68" i="3"/>
  <c r="I68" i="3"/>
  <c r="Q68" i="3"/>
  <c r="S67" i="3"/>
  <c r="I67" i="3"/>
  <c r="Q67" i="3"/>
  <c r="S65" i="3"/>
  <c r="I65" i="3"/>
  <c r="Q65" i="3"/>
  <c r="S63" i="3"/>
  <c r="I63" i="3"/>
  <c r="Q63" i="3"/>
  <c r="S61" i="3"/>
  <c r="I61" i="3"/>
  <c r="Q61" i="3"/>
  <c r="S59" i="3"/>
  <c r="I59" i="3"/>
  <c r="Q59" i="3"/>
  <c r="S57" i="3"/>
  <c r="I57" i="3"/>
  <c r="Q57" i="3"/>
  <c r="S55" i="3"/>
  <c r="I55" i="3"/>
  <c r="Q55" i="3"/>
  <c r="S53" i="3"/>
  <c r="I53" i="3"/>
  <c r="Q53" i="3"/>
  <c r="S51" i="3"/>
  <c r="I51" i="3"/>
  <c r="Q51" i="3"/>
  <c r="S49" i="3"/>
  <c r="I49" i="3"/>
  <c r="Q49" i="3"/>
  <c r="S47" i="3"/>
  <c r="I47" i="3"/>
  <c r="Q47" i="3"/>
  <c r="S45" i="3"/>
  <c r="I45" i="3"/>
  <c r="Q45" i="3"/>
  <c r="S43" i="3"/>
  <c r="I43" i="3"/>
  <c r="Q43" i="3"/>
  <c r="S41" i="3"/>
  <c r="I41" i="3"/>
  <c r="Q41" i="3"/>
  <c r="S39" i="3"/>
  <c r="I39" i="3"/>
  <c r="Q39" i="3"/>
  <c r="S37" i="3"/>
  <c r="I37" i="3"/>
  <c r="Q37" i="3"/>
  <c r="S35" i="3"/>
  <c r="I35" i="3"/>
  <c r="Q35" i="3"/>
  <c r="S33" i="3"/>
  <c r="I33" i="3"/>
  <c r="Q33" i="3"/>
  <c r="S31" i="3"/>
  <c r="I31" i="3"/>
  <c r="Q31" i="3"/>
  <c r="S30" i="3"/>
  <c r="I30" i="3"/>
  <c r="Q30" i="3"/>
  <c r="S28" i="3"/>
  <c r="I28" i="3"/>
  <c r="Q28" i="3"/>
  <c r="S26" i="3"/>
  <c r="S24" i="3"/>
  <c r="I24" i="3"/>
  <c r="S22" i="3"/>
  <c r="I22" i="3"/>
  <c r="S20" i="3"/>
  <c r="I20" i="3"/>
  <c r="S18" i="3"/>
  <c r="I18" i="3"/>
  <c r="Q18" i="3"/>
  <c r="S16" i="3"/>
  <c r="I16" i="3"/>
  <c r="S14" i="3"/>
  <c r="I14" i="3"/>
  <c r="Q14" i="3"/>
  <c r="S12" i="3"/>
  <c r="I12" i="3"/>
  <c r="R12" i="3"/>
  <c r="S10" i="3"/>
  <c r="I10" i="3"/>
  <c r="Q10" i="3"/>
  <c r="S8" i="3"/>
  <c r="R8" i="3"/>
  <c r="S6" i="3"/>
  <c r="R6" i="3"/>
  <c r="S4" i="3"/>
  <c r="P4" i="3"/>
  <c r="Q24" i="4"/>
  <c r="Q48" i="4"/>
  <c r="R10" i="4"/>
  <c r="Q72" i="4"/>
  <c r="Q40" i="4"/>
  <c r="R58" i="4"/>
  <c r="R42" i="4"/>
  <c r="Q66" i="4"/>
  <c r="R52" i="4"/>
  <c r="R36" i="4"/>
  <c r="R28" i="4"/>
  <c r="R20" i="4"/>
  <c r="R12" i="4"/>
  <c r="R70" i="4"/>
  <c r="R62" i="4"/>
  <c r="R46" i="4"/>
  <c r="R30" i="4"/>
  <c r="R14" i="4"/>
  <c r="R6" i="4"/>
  <c r="R14" i="3"/>
  <c r="Q4" i="3"/>
  <c r="R10" i="3"/>
  <c r="R18" i="3"/>
  <c r="Q8" i="3"/>
  <c r="M8" i="4"/>
  <c r="P6" i="3"/>
  <c r="R57" i="3"/>
  <c r="R76" i="3"/>
  <c r="R100" i="3"/>
  <c r="Q100" i="3"/>
  <c r="R26" i="3"/>
  <c r="Q26" i="3"/>
  <c r="R33" i="3"/>
  <c r="R41" i="3"/>
  <c r="R51" i="3"/>
  <c r="R61" i="3"/>
  <c r="R63" i="3"/>
  <c r="R67" i="3"/>
  <c r="R72" i="3"/>
  <c r="R78" i="3"/>
  <c r="R82" i="3"/>
  <c r="R88" i="3"/>
  <c r="R94" i="3"/>
  <c r="R96" i="3"/>
  <c r="R20" i="3"/>
  <c r="Q20" i="3"/>
  <c r="R35" i="3"/>
  <c r="R43" i="3"/>
  <c r="R24" i="3"/>
  <c r="Q24" i="3"/>
  <c r="R47" i="3"/>
  <c r="R49" i="3"/>
  <c r="R53" i="3"/>
  <c r="R59" i="3"/>
  <c r="R65" i="3"/>
  <c r="R68" i="3"/>
  <c r="R80" i="3"/>
  <c r="R84" i="3"/>
  <c r="R90" i="3"/>
  <c r="R92" i="3"/>
  <c r="R98" i="3"/>
  <c r="Q98" i="3"/>
  <c r="R22" i="3"/>
  <c r="Q22" i="3"/>
  <c r="R30" i="3"/>
  <c r="R37" i="3"/>
  <c r="R45" i="3"/>
  <c r="Q106" i="1"/>
  <c r="I102" i="1"/>
  <c r="R102" i="1"/>
  <c r="I98" i="1"/>
  <c r="R98" i="1"/>
  <c r="I96" i="1"/>
  <c r="I94" i="1"/>
  <c r="I93" i="1"/>
  <c r="R93" i="1"/>
  <c r="I91" i="1"/>
  <c r="I89" i="1"/>
  <c r="Q89" i="1"/>
  <c r="I87" i="1"/>
  <c r="I85" i="1"/>
  <c r="R85" i="1"/>
  <c r="I83" i="1"/>
  <c r="I81" i="1"/>
  <c r="I79" i="1"/>
  <c r="I77" i="1"/>
  <c r="Q77" i="1"/>
  <c r="I75" i="1"/>
  <c r="R75" i="1"/>
  <c r="I73" i="1"/>
  <c r="I71" i="1"/>
  <c r="I69" i="1"/>
  <c r="Q69" i="1"/>
  <c r="I67" i="1"/>
  <c r="R67" i="1"/>
  <c r="I65" i="1"/>
  <c r="I63" i="1"/>
  <c r="R63" i="1"/>
  <c r="I61" i="1"/>
  <c r="I59" i="1"/>
  <c r="R59" i="1"/>
  <c r="I57" i="1"/>
  <c r="I55" i="1"/>
  <c r="R55" i="1"/>
  <c r="I53" i="1"/>
  <c r="I51" i="1"/>
  <c r="R51" i="1"/>
  <c r="I49" i="1"/>
  <c r="Q49" i="1"/>
  <c r="I47" i="1"/>
  <c r="Q47" i="1"/>
  <c r="R47" i="1"/>
  <c r="I45" i="1"/>
  <c r="R45" i="1"/>
  <c r="I43" i="1"/>
  <c r="R43" i="1"/>
  <c r="I41" i="1"/>
  <c r="Q41" i="1"/>
  <c r="I39" i="1"/>
  <c r="I37" i="1"/>
  <c r="I35" i="1"/>
  <c r="R35" i="1"/>
  <c r="I33" i="1"/>
  <c r="Q33" i="1"/>
  <c r="I31" i="1"/>
  <c r="R31" i="1"/>
  <c r="I30" i="1"/>
  <c r="R30" i="1"/>
  <c r="I28" i="1"/>
  <c r="R28" i="1"/>
  <c r="I26" i="1"/>
  <c r="Q26" i="1"/>
  <c r="I24" i="1"/>
  <c r="I22" i="1"/>
  <c r="Q22" i="1"/>
  <c r="I20" i="1"/>
  <c r="R20" i="1"/>
  <c r="I18" i="1"/>
  <c r="Q18" i="1"/>
  <c r="I16" i="1"/>
  <c r="Q16" i="1"/>
  <c r="R16" i="1"/>
  <c r="I14" i="1"/>
  <c r="R14" i="1"/>
  <c r="I12" i="1"/>
  <c r="Q12" i="1"/>
  <c r="I10" i="1"/>
  <c r="R10" i="1"/>
  <c r="R6" i="1"/>
  <c r="P4" i="1"/>
  <c r="Q4" i="1"/>
  <c r="L10" i="4"/>
  <c r="Q31" i="1"/>
  <c r="Q63" i="1"/>
  <c r="R106" i="1"/>
  <c r="R12" i="1"/>
  <c r="R26" i="1"/>
  <c r="R33" i="1"/>
  <c r="R4" i="1"/>
  <c r="Q6" i="1"/>
  <c r="Q14" i="1"/>
  <c r="Q28" i="1"/>
  <c r="Q43" i="1"/>
  <c r="Q75" i="1"/>
  <c r="P12" i="3"/>
  <c r="P102" i="3"/>
  <c r="P10" i="3"/>
  <c r="P8" i="3"/>
  <c r="Q45" i="1"/>
  <c r="R41" i="1"/>
  <c r="Q100" i="1"/>
  <c r="Q30" i="1"/>
  <c r="Q67" i="1"/>
  <c r="Q59" i="1"/>
  <c r="R104" i="1"/>
  <c r="Q98" i="1"/>
  <c r="M8" i="1"/>
  <c r="L10" i="1"/>
  <c r="P8" i="1"/>
  <c r="Q85" i="1"/>
  <c r="Q102" i="1"/>
  <c r="Q55" i="1"/>
  <c r="P6" i="1"/>
  <c r="Q20" i="1"/>
  <c r="R22" i="1"/>
  <c r="Q35" i="1"/>
  <c r="R77" i="1"/>
  <c r="Q24" i="1"/>
  <c r="R24" i="1"/>
  <c r="R83" i="1"/>
  <c r="Q83" i="1"/>
  <c r="R91" i="1"/>
  <c r="Q91" i="1"/>
  <c r="Q10" i="1"/>
  <c r="R53" i="1"/>
  <c r="Q53" i="1"/>
  <c r="R61" i="1"/>
  <c r="Q61" i="1"/>
  <c r="R28" i="3"/>
  <c r="R39" i="3"/>
  <c r="R18" i="4"/>
  <c r="Q18" i="4"/>
  <c r="R26" i="4"/>
  <c r="Q26" i="4"/>
  <c r="R34" i="4"/>
  <c r="Q34" i="4"/>
  <c r="Q50" i="4"/>
  <c r="R50" i="4"/>
  <c r="R89" i="1"/>
  <c r="Q51" i="1"/>
  <c r="R18" i="1"/>
  <c r="R49" i="1"/>
  <c r="Q93" i="1"/>
  <c r="R69" i="1"/>
  <c r="R37" i="1"/>
  <c r="Q37" i="1"/>
  <c r="Q71" i="1"/>
  <c r="R71" i="1"/>
  <c r="R79" i="1"/>
  <c r="Q79" i="1"/>
  <c r="Q87" i="1"/>
  <c r="R87" i="1"/>
  <c r="Q94" i="1"/>
  <c r="R94" i="1"/>
  <c r="R74" i="3"/>
  <c r="R70" i="3"/>
  <c r="R55" i="3"/>
  <c r="R86" i="3"/>
  <c r="R31" i="3"/>
  <c r="M14" i="3"/>
  <c r="L16" i="3"/>
  <c r="P14" i="3"/>
  <c r="M10" i="4"/>
  <c r="L12" i="4"/>
  <c r="P10" i="4"/>
  <c r="R39" i="1"/>
  <c r="Q39" i="1"/>
  <c r="Q57" i="1"/>
  <c r="R57" i="1"/>
  <c r="Q65" i="1"/>
  <c r="R65" i="1"/>
  <c r="Q73" i="1"/>
  <c r="R73" i="1"/>
  <c r="Q81" i="1"/>
  <c r="R81" i="1"/>
  <c r="Q96" i="1"/>
  <c r="R96" i="1"/>
  <c r="R16" i="3"/>
  <c r="Q16" i="3"/>
  <c r="Q22" i="4"/>
  <c r="R22" i="4"/>
  <c r="Q38" i="4"/>
  <c r="R38" i="4"/>
  <c r="Q54" i="4"/>
  <c r="R54" i="4"/>
  <c r="Q12" i="3"/>
  <c r="R60" i="4"/>
  <c r="Q64" i="4"/>
  <c r="Q8" i="4"/>
  <c r="R16" i="4"/>
  <c r="R32" i="4"/>
  <c r="Q44" i="4"/>
  <c r="R56" i="4"/>
  <c r="Q68" i="4"/>
  <c r="Q76" i="4"/>
  <c r="A8" i="4"/>
  <c r="A10" i="3"/>
  <c r="M10" i="1"/>
  <c r="L12" i="1"/>
  <c r="P10" i="1"/>
  <c r="A12" i="3"/>
  <c r="A14" i="3"/>
  <c r="M16" i="3"/>
  <c r="L18" i="3"/>
  <c r="P16" i="3"/>
  <c r="A10" i="4"/>
  <c r="M12" i="4"/>
  <c r="L14" i="4"/>
  <c r="P12" i="4"/>
  <c r="M12" i="1"/>
  <c r="L14" i="1"/>
  <c r="P12" i="1"/>
  <c r="P14" i="4"/>
  <c r="M14" i="4"/>
  <c r="L16" i="4"/>
  <c r="M18" i="3"/>
  <c r="L20" i="3"/>
  <c r="P18" i="3"/>
  <c r="A16" i="3"/>
  <c r="A12" i="4"/>
  <c r="A18" i="3"/>
  <c r="M14" i="1"/>
  <c r="L16" i="1"/>
  <c r="P14" i="1"/>
  <c r="M20" i="3"/>
  <c r="L22" i="3"/>
  <c r="P20" i="3"/>
  <c r="A14" i="4"/>
  <c r="A16" i="4"/>
  <c r="A20" i="3"/>
  <c r="A22" i="3"/>
  <c r="P16" i="4"/>
  <c r="M16" i="4"/>
  <c r="L18" i="4"/>
  <c r="M16" i="1"/>
  <c r="L18" i="1"/>
  <c r="P16" i="1"/>
  <c r="M18" i="4"/>
  <c r="L20" i="4"/>
  <c r="P18" i="4"/>
  <c r="A24" i="3"/>
  <c r="A18" i="4"/>
  <c r="M22" i="3"/>
  <c r="L24" i="3"/>
  <c r="P22" i="3"/>
  <c r="M18" i="1"/>
  <c r="L20" i="1"/>
  <c r="P18" i="1"/>
  <c r="M24" i="3"/>
  <c r="L26" i="3"/>
  <c r="P24" i="3"/>
  <c r="P20" i="4"/>
  <c r="M20" i="4"/>
  <c r="L22" i="4"/>
  <c r="A20" i="4"/>
  <c r="A26" i="3"/>
  <c r="M20" i="1"/>
  <c r="L22" i="1"/>
  <c r="P20" i="1"/>
  <c r="A22" i="4"/>
  <c r="M26" i="3"/>
  <c r="L28" i="3"/>
  <c r="P26" i="3"/>
  <c r="M22" i="4"/>
  <c r="L24" i="4"/>
  <c r="P22" i="4"/>
  <c r="A28" i="3"/>
  <c r="A30" i="3"/>
  <c r="M22" i="1"/>
  <c r="L24" i="1"/>
  <c r="P22" i="1"/>
  <c r="M28" i="3"/>
  <c r="L30" i="3"/>
  <c r="P28" i="3"/>
  <c r="A31" i="3"/>
  <c r="P24" i="4"/>
  <c r="M24" i="4"/>
  <c r="L26" i="4"/>
  <c r="A24" i="4"/>
  <c r="M24" i="1"/>
  <c r="L26" i="1"/>
  <c r="P24" i="1"/>
  <c r="A26" i="4"/>
  <c r="M30" i="3"/>
  <c r="L31" i="3"/>
  <c r="P30" i="3"/>
  <c r="P26" i="4"/>
  <c r="M26" i="4"/>
  <c r="L28" i="4"/>
  <c r="A33" i="3"/>
  <c r="M26" i="1"/>
  <c r="L28" i="1"/>
  <c r="P26" i="1"/>
  <c r="M31" i="3"/>
  <c r="L33" i="3"/>
  <c r="P31" i="3"/>
  <c r="A28" i="4"/>
  <c r="A30" i="4"/>
  <c r="M28" i="4"/>
  <c r="L30" i="4"/>
  <c r="P28" i="4"/>
  <c r="A35" i="3"/>
  <c r="M28" i="1"/>
  <c r="L30" i="1"/>
  <c r="P28" i="1"/>
  <c r="A32" i="4"/>
  <c r="M33" i="3"/>
  <c r="L35" i="3"/>
  <c r="P33" i="3"/>
  <c r="P30" i="4"/>
  <c r="M30" i="4"/>
  <c r="L32" i="4"/>
  <c r="A37" i="3"/>
  <c r="P30" i="1"/>
  <c r="M30" i="1"/>
  <c r="L31" i="1"/>
  <c r="P32" i="4"/>
  <c r="M32" i="4"/>
  <c r="L34" i="4"/>
  <c r="A39" i="3"/>
  <c r="M35" i="3"/>
  <c r="L37" i="3"/>
  <c r="P35" i="3"/>
  <c r="A53" i="1"/>
  <c r="A34" i="4"/>
  <c r="P31" i="1"/>
  <c r="M31" i="1"/>
  <c r="L33" i="1"/>
  <c r="P34" i="4"/>
  <c r="M34" i="4"/>
  <c r="L36" i="4"/>
  <c r="A41" i="3"/>
  <c r="A43" i="3"/>
  <c r="M37" i="3"/>
  <c r="L39" i="3"/>
  <c r="P37" i="3"/>
  <c r="A55" i="1"/>
  <c r="A36" i="4"/>
  <c r="P33" i="1"/>
  <c r="M33" i="1"/>
  <c r="L35" i="1"/>
  <c r="A45" i="3"/>
  <c r="A47" i="3"/>
  <c r="M36" i="4"/>
  <c r="L38" i="4"/>
  <c r="P36" i="4"/>
  <c r="M39" i="3"/>
  <c r="L41" i="3"/>
  <c r="P39" i="3"/>
  <c r="A57" i="1"/>
  <c r="A59" i="1"/>
  <c r="A38" i="4"/>
  <c r="A40" i="4"/>
  <c r="P35" i="1"/>
  <c r="M35" i="1"/>
  <c r="L37" i="1"/>
  <c r="A61" i="1"/>
  <c r="A63" i="1"/>
  <c r="M41" i="3"/>
  <c r="L43" i="3"/>
  <c r="P41" i="3"/>
  <c r="A42" i="4"/>
  <c r="M38" i="4"/>
  <c r="L40" i="4"/>
  <c r="P38" i="4"/>
  <c r="A49" i="3"/>
  <c r="M37" i="1"/>
  <c r="L39" i="1"/>
  <c r="P37" i="1"/>
  <c r="A51" i="3"/>
  <c r="M43" i="3"/>
  <c r="L45" i="3"/>
  <c r="P43" i="3"/>
  <c r="P40" i="4"/>
  <c r="M40" i="4"/>
  <c r="L42" i="4"/>
  <c r="A65" i="1"/>
  <c r="A67" i="1"/>
  <c r="A44" i="4"/>
  <c r="M39" i="1"/>
  <c r="L41" i="1"/>
  <c r="P39" i="1"/>
  <c r="A46" i="4"/>
  <c r="A69" i="1"/>
  <c r="P42" i="4"/>
  <c r="M42" i="4"/>
  <c r="L44" i="4"/>
  <c r="M45" i="3"/>
  <c r="L47" i="3"/>
  <c r="P45" i="3"/>
  <c r="A53" i="3"/>
  <c r="A55" i="3"/>
  <c r="M41" i="1"/>
  <c r="L43" i="1"/>
  <c r="P41" i="1"/>
  <c r="A57" i="3"/>
  <c r="A48" i="4"/>
  <c r="M47" i="3"/>
  <c r="L49" i="3"/>
  <c r="P47" i="3"/>
  <c r="M44" i="4"/>
  <c r="L46" i="4"/>
  <c r="P44" i="4"/>
  <c r="A71" i="1"/>
  <c r="M43" i="1"/>
  <c r="L45" i="1"/>
  <c r="P43" i="1"/>
  <c r="A50" i="4"/>
  <c r="A52" i="4"/>
  <c r="A73" i="1"/>
  <c r="M49" i="3"/>
  <c r="L51" i="3"/>
  <c r="P49" i="3"/>
  <c r="P46" i="4"/>
  <c r="M46" i="4"/>
  <c r="L48" i="4"/>
  <c r="A59" i="3"/>
  <c r="M45" i="1"/>
  <c r="L47" i="1"/>
  <c r="P45" i="1"/>
  <c r="P48" i="4"/>
  <c r="M48" i="4"/>
  <c r="L50" i="4"/>
  <c r="M51" i="3"/>
  <c r="L53" i="3"/>
  <c r="P51" i="3"/>
  <c r="A54" i="4"/>
  <c r="A61" i="3"/>
  <c r="A63" i="3"/>
  <c r="A75" i="1"/>
  <c r="A77" i="1"/>
  <c r="M47" i="1"/>
  <c r="L49" i="1"/>
  <c r="P47" i="1"/>
  <c r="A65" i="3"/>
  <c r="A67" i="3"/>
  <c r="A79" i="1"/>
  <c r="M50" i="4"/>
  <c r="L52" i="4"/>
  <c r="P50" i="4"/>
  <c r="M53" i="3"/>
  <c r="L55" i="3"/>
  <c r="P53" i="3"/>
  <c r="A56" i="4"/>
  <c r="M49" i="1"/>
  <c r="L51" i="1"/>
  <c r="P49" i="1"/>
  <c r="M52" i="4"/>
  <c r="L54" i="4"/>
  <c r="P52" i="4"/>
  <c r="A58" i="4"/>
  <c r="M55" i="3"/>
  <c r="L57" i="3"/>
  <c r="P55" i="3"/>
  <c r="A81" i="1"/>
  <c r="A83" i="1"/>
  <c r="A68" i="3"/>
  <c r="M51" i="1"/>
  <c r="L53" i="1"/>
  <c r="P51" i="1"/>
  <c r="A85" i="1"/>
  <c r="A60" i="4"/>
  <c r="A70" i="3"/>
  <c r="A72" i="3"/>
  <c r="M54" i="4"/>
  <c r="L56" i="4"/>
  <c r="P54" i="4"/>
  <c r="M57" i="3"/>
  <c r="L59" i="3"/>
  <c r="P57" i="3"/>
  <c r="M53" i="1"/>
  <c r="L55" i="1"/>
  <c r="P53" i="1"/>
  <c r="M59" i="3"/>
  <c r="L61" i="3"/>
  <c r="P59" i="3"/>
  <c r="A74" i="3"/>
  <c r="A76" i="3"/>
  <c r="A62" i="4"/>
  <c r="A87" i="1"/>
  <c r="M56" i="4"/>
  <c r="L58" i="4"/>
  <c r="P56" i="4"/>
  <c r="M55" i="1"/>
  <c r="L57" i="1"/>
  <c r="P55" i="1"/>
  <c r="P58" i="4"/>
  <c r="M58" i="4"/>
  <c r="L60" i="4"/>
  <c r="A64" i="4"/>
  <c r="A78" i="3"/>
  <c r="A89" i="1"/>
  <c r="M61" i="3"/>
  <c r="L63" i="3"/>
  <c r="P61" i="3"/>
  <c r="P57" i="1"/>
  <c r="M57" i="1"/>
  <c r="L59" i="1"/>
  <c r="A80" i="3"/>
  <c r="A82" i="3"/>
  <c r="M63" i="3"/>
  <c r="L65" i="3"/>
  <c r="P63" i="3"/>
  <c r="M60" i="4"/>
  <c r="L62" i="4"/>
  <c r="P60" i="4"/>
  <c r="A91" i="1"/>
  <c r="A66" i="4"/>
  <c r="M59" i="1"/>
  <c r="L61" i="1"/>
  <c r="P59" i="1"/>
  <c r="A84" i="3"/>
  <c r="A86" i="3"/>
  <c r="M62" i="4"/>
  <c r="L64" i="4"/>
  <c r="P62" i="4"/>
  <c r="A93" i="1"/>
  <c r="A94" i="1"/>
  <c r="M65" i="3"/>
  <c r="L67" i="3"/>
  <c r="P65" i="3"/>
  <c r="A68" i="4"/>
  <c r="A70" i="4"/>
  <c r="P61" i="1"/>
  <c r="M61" i="1"/>
  <c r="L63" i="1"/>
  <c r="A72" i="4"/>
  <c r="P64" i="4"/>
  <c r="M64" i="4"/>
  <c r="L66" i="4"/>
  <c r="M67" i="3"/>
  <c r="L68" i="3"/>
  <c r="P67" i="3"/>
  <c r="A96" i="1"/>
  <c r="A98" i="1"/>
  <c r="A88" i="3"/>
  <c r="M63" i="1"/>
  <c r="L65" i="1"/>
  <c r="P63" i="1"/>
  <c r="A100" i="1"/>
  <c r="A102" i="1"/>
  <c r="M68" i="3"/>
  <c r="L70" i="3"/>
  <c r="P68" i="3"/>
  <c r="A90" i="3"/>
  <c r="M66" i="4"/>
  <c r="L68" i="4"/>
  <c r="P66" i="4"/>
  <c r="A74" i="4"/>
  <c r="A76" i="4"/>
  <c r="M65" i="1"/>
  <c r="L67" i="1"/>
  <c r="P65" i="1"/>
  <c r="M68" i="4"/>
  <c r="L70" i="4"/>
  <c r="P68" i="4"/>
  <c r="A92" i="3"/>
  <c r="M70" i="3"/>
  <c r="L72" i="3"/>
  <c r="P70" i="3"/>
  <c r="A104" i="1"/>
  <c r="A106" i="1"/>
  <c r="P67" i="1"/>
  <c r="M67" i="1"/>
  <c r="L69" i="1"/>
  <c r="M72" i="3"/>
  <c r="L74" i="3"/>
  <c r="P72" i="3"/>
  <c r="P70" i="4"/>
  <c r="M70" i="4"/>
  <c r="L72" i="4"/>
  <c r="A94" i="3"/>
  <c r="P69" i="1"/>
  <c r="M69" i="1"/>
  <c r="L71" i="1"/>
  <c r="A96" i="3"/>
  <c r="M74" i="3"/>
  <c r="L76" i="3"/>
  <c r="P74" i="3"/>
  <c r="P72" i="4"/>
  <c r="M72" i="4"/>
  <c r="L74" i="4"/>
  <c r="P71" i="1"/>
  <c r="M71" i="1"/>
  <c r="L73" i="1"/>
  <c r="M76" i="3"/>
  <c r="L78" i="3"/>
  <c r="P76" i="3"/>
  <c r="P74" i="4"/>
  <c r="M74" i="4"/>
  <c r="L76" i="4"/>
  <c r="A98" i="3"/>
  <c r="M73" i="1"/>
  <c r="L75" i="1"/>
  <c r="P73" i="1"/>
  <c r="A100" i="3"/>
  <c r="A102" i="3"/>
  <c r="M76" i="4"/>
  <c r="N77" i="4"/>
  <c r="P76" i="4"/>
  <c r="M78" i="3"/>
  <c r="L80" i="3"/>
  <c r="P78" i="3"/>
  <c r="M75" i="1"/>
  <c r="L77" i="1"/>
  <c r="P75" i="1"/>
  <c r="M80" i="3"/>
  <c r="L82" i="3"/>
  <c r="P80" i="3"/>
  <c r="M77" i="1"/>
  <c r="L79" i="1"/>
  <c r="P77" i="1"/>
  <c r="M82" i="3"/>
  <c r="L84" i="3"/>
  <c r="P82" i="3"/>
  <c r="P79" i="1"/>
  <c r="M79" i="1"/>
  <c r="L81" i="1"/>
  <c r="M84" i="3"/>
  <c r="L86" i="3"/>
  <c r="P84" i="3"/>
  <c r="M81" i="1"/>
  <c r="L83" i="1"/>
  <c r="P81" i="1"/>
  <c r="M86" i="3"/>
  <c r="L88" i="3"/>
  <c r="P86" i="3"/>
  <c r="M83" i="1"/>
  <c r="L85" i="1"/>
  <c r="P83" i="1"/>
  <c r="M88" i="3"/>
  <c r="L90" i="3"/>
  <c r="P88" i="3"/>
  <c r="M85" i="1"/>
  <c r="L87" i="1"/>
  <c r="P85" i="1"/>
  <c r="M90" i="3"/>
  <c r="L92" i="3"/>
  <c r="P90" i="3"/>
  <c r="P87" i="1"/>
  <c r="M87" i="1"/>
  <c r="L89" i="1"/>
  <c r="M92" i="3"/>
  <c r="L94" i="3"/>
  <c r="P92" i="3"/>
  <c r="M89" i="1"/>
  <c r="L91" i="1"/>
  <c r="P89" i="1"/>
  <c r="M94" i="3"/>
  <c r="L96" i="3"/>
  <c r="P94" i="3"/>
  <c r="M91" i="1"/>
  <c r="L93" i="1"/>
  <c r="P91" i="1"/>
  <c r="M96" i="3"/>
  <c r="L98" i="3"/>
  <c r="P96" i="3"/>
  <c r="P93" i="1"/>
  <c r="M93" i="1"/>
  <c r="L94" i="1"/>
  <c r="M98" i="3"/>
  <c r="L100" i="3"/>
  <c r="P98" i="3"/>
  <c r="M94" i="1"/>
  <c r="L96" i="1"/>
  <c r="P94" i="1"/>
  <c r="M100" i="3"/>
  <c r="N103" i="3"/>
  <c r="P100" i="3"/>
  <c r="M96" i="1"/>
  <c r="L98" i="1"/>
  <c r="P96" i="1"/>
  <c r="M98" i="1"/>
  <c r="L100" i="1"/>
  <c r="P98" i="1"/>
  <c r="M100" i="1"/>
  <c r="L102" i="1"/>
  <c r="P100" i="1"/>
  <c r="M102" i="1"/>
  <c r="L104" i="1"/>
  <c r="P102" i="1"/>
  <c r="M104" i="1"/>
  <c r="P104" i="1"/>
  <c r="L106" i="1"/>
  <c r="M106" i="1"/>
  <c r="N107" i="1"/>
  <c r="P106" i="1"/>
</calcChain>
</file>

<file path=xl/sharedStrings.xml><?xml version="1.0" encoding="utf-8"?>
<sst xmlns="http://schemas.openxmlformats.org/spreadsheetml/2006/main" count="765" uniqueCount="290">
  <si>
    <t>Projekt</t>
  </si>
  <si>
    <t>Ausbau Hilfsbrücke und Einschub vorgefertigter Überbau</t>
  </si>
  <si>
    <t>Vorgangsbezeichnung</t>
  </si>
  <si>
    <t>Position Katalog</t>
  </si>
  <si>
    <t>Hinweise/Bemerkungen</t>
  </si>
  <si>
    <t>Dauer (rechn.)</t>
  </si>
  <si>
    <t>Dauer (gewählt)</t>
  </si>
  <si>
    <t>Beginn</t>
  </si>
  <si>
    <t>Ende</t>
  </si>
  <si>
    <t>Prüfung Anfangszeit</t>
  </si>
  <si>
    <t>Prüfung Parallelität</t>
  </si>
  <si>
    <t>Vorbereitende Maßnahmen definieren z.B. BE-Fläche, Anrampung, Baustrom, Kabelumverlegung, Verbau zum Nachbargleis, Feste Absperrung, Bodengutachten, Kampfmittelsondierung, Gründung Hilfsbrücke</t>
  </si>
  <si>
    <t>Sperrung einrichten</t>
  </si>
  <si>
    <t>St</t>
  </si>
  <si>
    <t>St/h</t>
  </si>
  <si>
    <t>Gleisschaltmittel  (Achszähler, PZB, Linienleiter, Balisen etc.) abbauen</t>
  </si>
  <si>
    <t>kann ggf. Bahnerdung parallel laufen (kein ZWB - nur Personal)</t>
  </si>
  <si>
    <t>psch</t>
  </si>
  <si>
    <t>psch/h</t>
  </si>
  <si>
    <t>06.08.02.03</t>
  </si>
  <si>
    <t>Rückstromführung montieren</t>
  </si>
  <si>
    <t>06.08.01.07</t>
  </si>
  <si>
    <t>Rücksprache mit Fachplaner, ob die Leistung erforderlich ist!</t>
  </si>
  <si>
    <t>Leistungsmenge stark abhängig von der Lage des Bauwerks</t>
  </si>
  <si>
    <t>OLA aus-/verschwenken/verziehen</t>
  </si>
  <si>
    <t>06.01.01.01</t>
  </si>
  <si>
    <t>ca. 60 min freie Strecke, ca 120 min Bahnhof</t>
  </si>
  <si>
    <t>m</t>
  </si>
  <si>
    <t>in der Regel 2 Kettenwerkslängen</t>
  </si>
  <si>
    <t>03.06.05.04</t>
  </si>
  <si>
    <t>einseitiger Randweg: Rungen umklappen</t>
  </si>
  <si>
    <t>m/h</t>
  </si>
  <si>
    <t>Schienen trennen/schneiden (Trennschnitt)</t>
  </si>
  <si>
    <t>02.01.01.01</t>
  </si>
  <si>
    <t>zur Wiederverwendung je 2 Schnitte recht, links</t>
  </si>
  <si>
    <t>Trennschnitte vor der Hilfsbrücke in Abhänigkeit von der Geschwindigkeit 3, 5 oder 10 m (Schwellenteilung)</t>
  </si>
  <si>
    <t>Schienen lösen und verziehen</t>
  </si>
  <si>
    <t>02.02.02.01</t>
  </si>
  <si>
    <t>Schiene lösen mit Schrauber (2 Trupps á 2 Leute)</t>
  </si>
  <si>
    <t>pro Schiene</t>
  </si>
  <si>
    <t>Holzschwellen ausbauen, transportieren und lagern</t>
  </si>
  <si>
    <t>02.02.01.01</t>
  </si>
  <si>
    <t>3 Stück am Haken (10-15 min); abhängig von Beton- oder Holzschwelle</t>
  </si>
  <si>
    <t>Zwei 2-Wege-Bagger im Einsatz</t>
  </si>
  <si>
    <t>Alternativ: Montageschiene aufschrauben</t>
  </si>
  <si>
    <t>02.02.07.01</t>
  </si>
  <si>
    <t>Alternativ: Jochweise (10 m) rausheben</t>
  </si>
  <si>
    <t>02.02.01.04</t>
  </si>
  <si>
    <t>6m Betonschwellen, 10m Holzschwellen</t>
  </si>
  <si>
    <t>transportieren und lagern</t>
  </si>
  <si>
    <t>Schotter ausbauen</t>
  </si>
  <si>
    <t>02.02.03.06</t>
  </si>
  <si>
    <t>hier als Beispiel Kleinstmengen Verladung auf Res-Wagen vor Kopf</t>
  </si>
  <si>
    <t>75 - 100 m3</t>
  </si>
  <si>
    <t>Kopfloch freilegen Seite 1</t>
  </si>
  <si>
    <t>03.06.01.01</t>
  </si>
  <si>
    <t>Verbau zum Nachbargleis in vorheriger Sperrpause in Verbindung mit Herstellung Gründung (Bohrpfahl oder HEB-Träger)
paralleles Arbeiten an beiden Kopflöchern</t>
  </si>
  <si>
    <t>Kopfloch freilegen Seite 2</t>
  </si>
  <si>
    <t>Hilfsbrücke ausheben</t>
  </si>
  <si>
    <t>03.06.05.01</t>
  </si>
  <si>
    <t>Aussteifungsrahmen trennen und ausbauen</t>
  </si>
  <si>
    <t>03.06.05.06</t>
  </si>
  <si>
    <t>Rückbau: 3x Druckträger + Blech je Hilfsbrücke (konstruktiv)</t>
  </si>
  <si>
    <t>Verbaubleche (Schotterhalterung) ziehen Seite 1</t>
  </si>
  <si>
    <t>03.06.05.07</t>
  </si>
  <si>
    <t>ggf. mit anderen Gewerken parallel</t>
  </si>
  <si>
    <t>Verbaubleche (Schotterhalterung) ziehen Seite 2</t>
  </si>
  <si>
    <t>Verbauträger inkl. Auflagerträger abbrennen mind. 1,70 u. SOK Seite 1</t>
  </si>
  <si>
    <t>03.06.05.08</t>
  </si>
  <si>
    <t>Verbauträger inkl. Auflagerträger abbrennen mind. 1,70 u. SOK Seite 2</t>
  </si>
  <si>
    <t>Herstellerangaben</t>
  </si>
  <si>
    <t>maßgeblich ist die Herstellerangabe</t>
  </si>
  <si>
    <t>(Voraussetzung für Beginn Vorgang Widerlagerhinterfüllung)</t>
  </si>
  <si>
    <t>z.B. Pagel V1: ca. 20-24 h und V2: ca. 4-8 h</t>
  </si>
  <si>
    <t>Lagersockel inkl. Schalung und Bewehrung herstellen</t>
  </si>
  <si>
    <t>=&gt; Komplexität nicht abbildbar</t>
  </si>
  <si>
    <t>Lagerplatte einbauen</t>
  </si>
  <si>
    <t>0,5 h je Lager</t>
  </si>
  <si>
    <t>parallelität wegen Fachpersonal eingeschränkt</t>
  </si>
  <si>
    <t>Brückeneinschub (1. Schritt bis vor die Lager)</t>
  </si>
  <si>
    <t>03.05.02.06</t>
  </si>
  <si>
    <t>abhängig vom Verschubweg</t>
  </si>
  <si>
    <t>Verschubeinrichtung montieren</t>
  </si>
  <si>
    <t>03.05.02.04</t>
  </si>
  <si>
    <t>Brückeneinschub (2. Schritt in Endlage)</t>
  </si>
  <si>
    <t>Annahme: 1,0 m abstapeln (Stapelhölzer)</t>
  </si>
  <si>
    <t>Presse (1 bis 2 cm über dem Lager)</t>
  </si>
  <si>
    <t>Presse ansetzen</t>
  </si>
  <si>
    <t>Lagerplatte ausrichten, einmessen und vergießen</t>
  </si>
  <si>
    <t>2,0 h je Lager</t>
  </si>
  <si>
    <t>Fahrbahnübergänge herstellen</t>
  </si>
  <si>
    <t>4 bis 5 m je Gleis und Seite</t>
  </si>
  <si>
    <t>Widerlagerhinterfüllung einbauen und verdichten</t>
  </si>
  <si>
    <t>03.02.01.04</t>
  </si>
  <si>
    <t>m3</t>
  </si>
  <si>
    <t>m3/h</t>
  </si>
  <si>
    <t>Einbau PSS und verdichten in Kleinmengen</t>
  </si>
  <si>
    <t>02.06.02.04</t>
  </si>
  <si>
    <t>inkl. Abnahme der PSS</t>
  </si>
  <si>
    <t>Grundschotter einbauen</t>
  </si>
  <si>
    <t>02.02.04.04</t>
  </si>
  <si>
    <t>Gleisjoche (6m Länge) einbauen</t>
  </si>
  <si>
    <t>02.02.05.02</t>
  </si>
  <si>
    <t>Schienenwechsel; Ausbau Montageschienen</t>
  </si>
  <si>
    <t>Schienen verziehen, auflegen und verspannen</t>
  </si>
  <si>
    <t>02.02.06.03</t>
  </si>
  <si>
    <t>02.04.02.01</t>
  </si>
  <si>
    <t>Gleis stopfen (1. Stabilisierung maschinell)</t>
  </si>
  <si>
    <t>02.04.02.02</t>
  </si>
  <si>
    <t>H.V.: 40 m; 1. Stab.: 70 m</t>
  </si>
  <si>
    <t>Gleis stopfen (2. Stabilisierung maschinell)</t>
  </si>
  <si>
    <t>02.04.02.03</t>
  </si>
  <si>
    <t>2. Stab: 100 m</t>
  </si>
  <si>
    <t>Schweißungen herstellen</t>
  </si>
  <si>
    <t>02.01.02.03</t>
  </si>
  <si>
    <t>Annahme 4 Schweißungen (1 Trupp)</t>
  </si>
  <si>
    <t>Spannungsausgleich ohne Schlussschweißung herstellen</t>
  </si>
  <si>
    <t>02.01.03.03</t>
  </si>
  <si>
    <t>2x 150 m Spannungsausgleich (2x Wärmeröhren / 2 Trupps)</t>
  </si>
  <si>
    <t>Gleisschaltmittel  (Achszähler, PZB, Linienleiter, Balisen etc.) anbauen</t>
  </si>
  <si>
    <t>07.01.03.01.01</t>
  </si>
  <si>
    <t>abhängig vom Umfang LST, Einbindung Fachplanung erforderlich</t>
  </si>
  <si>
    <t>06.08.01.01</t>
  </si>
  <si>
    <t>06.08.01.02</t>
  </si>
  <si>
    <t>OLA zurückschwenken</t>
  </si>
  <si>
    <t>ggf. Prüfung, ob Abnahmehandlungen (LST) notwendig sind</t>
  </si>
  <si>
    <t>07.01.02.03</t>
  </si>
  <si>
    <t>keine baulichen Veränderungen an der Anlage gegenüber dem Urzustand</t>
  </si>
  <si>
    <t>Sperrung aufheben</t>
  </si>
  <si>
    <t>Einbau Hilfsbrücke</t>
  </si>
  <si>
    <t>absolute Parallelität zu Vorgang Nr. 3</t>
  </si>
  <si>
    <t>Kopfloch herstellen Seite 1</t>
  </si>
  <si>
    <t>Kopfloch herstellen Seite 2</t>
  </si>
  <si>
    <t>Verbauträger kürzen Seite 1</t>
  </si>
  <si>
    <t>03.06.01.02</t>
  </si>
  <si>
    <t>ca. 30 min pro Träger, 3-4 Träger je Seite</t>
  </si>
  <si>
    <t>Verbauträger kürzen Seite 2</t>
  </si>
  <si>
    <t>Auflagerplatte aufschweißen Seite 1</t>
  </si>
  <si>
    <t>03.06.01.03</t>
  </si>
  <si>
    <t>Auflagerplatte aufschweißen Seite 2</t>
  </si>
  <si>
    <t>Auflagerträger aufsetzen und anschweißen Seite 1</t>
  </si>
  <si>
    <t>03.06.01.04</t>
  </si>
  <si>
    <t>Auflagerträger aufsetzen und anschweißen Seite 2</t>
  </si>
  <si>
    <t>Lager einbauen, Auflager Seite 1</t>
  </si>
  <si>
    <t>03.06.01.05</t>
  </si>
  <si>
    <t>Lager einbauen, Auflager Seite 2</t>
  </si>
  <si>
    <t>Hilfsbrücke auflegen</t>
  </si>
  <si>
    <t>03.06.03.01</t>
  </si>
  <si>
    <t>Auflagerknaggen für Druckträger anschweißen</t>
  </si>
  <si>
    <t>03.03.06.04</t>
  </si>
  <si>
    <t>Bei statischer Erfordernis!</t>
  </si>
  <si>
    <t>4 Schweißer parallel und 1 ZWB je Seite am Arbeiten</t>
  </si>
  <si>
    <t>03.03.06.05</t>
  </si>
  <si>
    <t>Druckträgerauflager verschweißen</t>
  </si>
  <si>
    <t>03.03.06.06</t>
  </si>
  <si>
    <t>Bei statischer Erfordernis! 2 Träger mit 4 Schweißungen</t>
  </si>
  <si>
    <t>4 Schweißer</t>
  </si>
  <si>
    <t>4 Schweißer parallel am Arbeiten</t>
  </si>
  <si>
    <t>Randweg auf der Hilfsbrücke einbauen (einseitig)</t>
  </si>
  <si>
    <t>03.06.03.02</t>
  </si>
  <si>
    <t>einseitiger Randweg: Rungen ausklappen</t>
  </si>
  <si>
    <t>Verbaubleche (Schotterhalterung) ergänzen Seite 1</t>
  </si>
  <si>
    <t>03.06.04.01</t>
  </si>
  <si>
    <t>Verbaubleche (Schotterhalterung) ergänzen Seite 2</t>
  </si>
  <si>
    <t>Kopfloch verfüllen und verdichten Seite 1</t>
  </si>
  <si>
    <t>03.06.04.02</t>
  </si>
  <si>
    <t>Kopfloch verfüllen und verdichtenSeite 2</t>
  </si>
  <si>
    <t>Grundschotter einbauen Seite 1</t>
  </si>
  <si>
    <t>Grundschotter einbauen Seite 2</t>
  </si>
  <si>
    <t>Schwellen auslegen Seite 1</t>
  </si>
  <si>
    <t>02.02.06.01</t>
  </si>
  <si>
    <t>6 Schwellen je Seite</t>
  </si>
  <si>
    <t>Holzschwellen empfohlen wegen Elastizität</t>
  </si>
  <si>
    <t>Schwellen auslegen Seite 2</t>
  </si>
  <si>
    <t>für Kleinstmenge halben Wert ansetzen</t>
  </si>
  <si>
    <t>Anrampung 15 mm über geplanter Gleislage wegen Setzung</t>
  </si>
  <si>
    <t>Gleis stopfen (1. Stabilisierung) maschinell)</t>
  </si>
  <si>
    <t>Gleis stopfen (2. Stabilisierung) maschinell)</t>
  </si>
  <si>
    <t>Spannungsausgleich vor Schlussschweißung herstellen</t>
  </si>
  <si>
    <t>Erdungseinrichtungen (Schienen-, Gleisverbinder, Betriebserden etc.) anbauen einschl. Hilfsbrücke erden</t>
  </si>
  <si>
    <t>Prüf- und Belastungsfahrten durchführen</t>
  </si>
  <si>
    <t>08.01.03</t>
  </si>
  <si>
    <t>Eventualposition ggf. schon durch Fahrt mit Arbeitszug (Stopfmaschine) innerhalb der Sperrpause möglich.</t>
  </si>
  <si>
    <t>Nacharbeiten festlegen (Hilfsbrückenübergänge stopfen)</t>
  </si>
  <si>
    <t>ca. alle 8 Wochen, je nach Belastung zu berücksichtigen</t>
  </si>
  <si>
    <t>ggf. Messeinrichtung Lageüberwachung bei Hilfsbrücken in Bögen oder Hilfsbrückenkette</t>
  </si>
  <si>
    <t>vor der Sperrpause Rückbau der Ausbohlung zwischen den Hauptträgern von unten</t>
  </si>
  <si>
    <t>Herstellung Rahmenbauwerk mit Einschub (ohne Hilfsbrücken)</t>
  </si>
  <si>
    <t>zur Wiederverwendung je 2 Schnitte rechts, links</t>
  </si>
  <si>
    <t>Montageschiene aufsetzen</t>
  </si>
  <si>
    <t>Jochweise (6 m) rausheben, transportieren und lagern</t>
  </si>
  <si>
    <t>Betonschwellen</t>
  </si>
  <si>
    <t>hier als Beispiel Kleinstmengen Verladung auf LKW vor Kopf</t>
  </si>
  <si>
    <t>Vorhandene Abdichtung sortenrein lösen</t>
  </si>
  <si>
    <t>03.01.01.04</t>
  </si>
  <si>
    <t>m2</t>
  </si>
  <si>
    <t>m2/h</t>
  </si>
  <si>
    <t>Abbruch Überbau und Verladen auf LKW</t>
  </si>
  <si>
    <t>03.01.01.03</t>
  </si>
  <si>
    <t>Erdarbeiten: Freilegen der Rahmen- und Flügelwände</t>
  </si>
  <si>
    <t>03.02.01.02</t>
  </si>
  <si>
    <t>03.01.01.05</t>
  </si>
  <si>
    <t>Erdarbeiten Bodenaushub inkl. Planum (Bodenaustausch für Gründung Verschubbahn)</t>
  </si>
  <si>
    <t>Erdarbeiten Bodenaustausch (tragfähingen Boden einbauen)</t>
  </si>
  <si>
    <t>03.05.02.01</t>
  </si>
  <si>
    <t>03.05.02.03</t>
  </si>
  <si>
    <t>Verschubweg: 12 m</t>
  </si>
  <si>
    <t>Verschub</t>
  </si>
  <si>
    <t>paralleles Arbeiten an beiden Rahmenwänden</t>
  </si>
  <si>
    <t>wegen Kleinstmenge Faktor 0,5 ansetzen</t>
  </si>
  <si>
    <t>einschl. Rampen</t>
  </si>
  <si>
    <t>H.V.: 30 m; 1. Stab.: 60 m</t>
  </si>
  <si>
    <t>Gleis stopfen ( 3x Stopfgänge) maschinell)</t>
  </si>
  <si>
    <t>Hebe-Verdichtgang: ca. 30 m
1. Stabilisierung: ca. 60 m (Rampen)
2. Stabilisierung: ca. 100 m (Rampen)</t>
  </si>
  <si>
    <t>Erdungseinrichtungen (Schienen-, Gleisverbinder, Betriebserden etc.) anbauen einschl. Hilfsbrücke Bauwerk erden</t>
  </si>
  <si>
    <t>Vorbereitende Maßnahmen definieren, z.B. BE-Fläche, Anrampung, Baustrom, Kabelumverlegung, Verbau zum Nachbargleis, Feste Absperrung, Bodengutachten, Kampfmittelsondierung, Gründung Hilfsbrücke</t>
  </si>
  <si>
    <t>07.01.02.02/ 07.01.03.02/ 07.01.02.05</t>
  </si>
  <si>
    <t>Leistungs-menge</t>
  </si>
  <si>
    <t>Tag-wechsel</t>
  </si>
  <si>
    <t>Erdungseinrichtungen (Schienen-, Gleisverbinder, Betriebserden etc.) abbauen</t>
  </si>
  <si>
    <r>
      <t>Erdungseinrichtungen (Schienen-, Gleisverbinder, Betriebserden etc.) abbauen</t>
    </r>
    <r>
      <rPr>
        <sz val="10"/>
        <color rgb="FFFF0000"/>
        <rFont val="DB Office"/>
        <family val="2"/>
      </rPr>
      <t xml:space="preserve"> </t>
    </r>
  </si>
  <si>
    <t>Parallelität wegen Fachpersonal eingeschränkt</t>
  </si>
  <si>
    <t>Parallelität
in %</t>
  </si>
  <si>
    <t>Wird vor der Sperrpause erbracht!
Hier als Merker für Gesamtablauf.</t>
  </si>
  <si>
    <t>Randweg auf der Hilfsbrücke (einseitig) ausbauen</t>
  </si>
  <si>
    <t>Kammerwandwände einbauen (Fertigteil; Seite 1), verschrauben oder vergießen</t>
  </si>
  <si>
    <t>Kammerwandwände einbauen (Fertigteil; Seite 2), verschrauben oder vergießen</t>
  </si>
  <si>
    <t>Lager abstapeln und ausrichten</t>
  </si>
  <si>
    <t>Bauteilerden einbauen</t>
  </si>
  <si>
    <t>Schienenverbinder einbauen</t>
  </si>
  <si>
    <t>Rahmen- und Flügelwände und Fundamente abbrechen inkl. Verladen auf LKW</t>
  </si>
  <si>
    <t>Verschubfundamente einbauen</t>
  </si>
  <si>
    <t>HGT-Keil lagenweise einbauen (Rahmbenbauwerkshinterfüllung inkl. Verdichtung)</t>
  </si>
  <si>
    <t>Schienenwechsel; Montageschienen ausbauen</t>
  </si>
  <si>
    <t>03.04.03.09</t>
  </si>
  <si>
    <t>03.04.03.10</t>
  </si>
  <si>
    <t>03.04.05.05</t>
  </si>
  <si>
    <t>03.04.06.01</t>
  </si>
  <si>
    <t>03.04.05.02</t>
  </si>
  <si>
    <t>03.05.02.05</t>
  </si>
  <si>
    <t>absolute Parallelität zu Vorgang Nr. 3, jedoch muss der Vorgang Nr. 2 vorher abgeschlossen sein.</t>
  </si>
  <si>
    <t>07.01.08.01</t>
  </si>
  <si>
    <t>Achszähler</t>
  </si>
  <si>
    <t>Prüfung Dauer gewählt
zu klein</t>
  </si>
  <si>
    <t>Prüfung Dauer gewählt
zu groß</t>
  </si>
  <si>
    <t>Dauer Einheben je Träger mit Autokran: 1,0 h</t>
  </si>
  <si>
    <t>Start (Datum/Uhrzeit) eingeben:</t>
  </si>
  <si>
    <t xml:space="preserve"> Annahme getroffen</t>
  </si>
  <si>
    <t xml:space="preserve">2 x  30-40 m </t>
  </si>
  <si>
    <t>Schiene</t>
  </si>
  <si>
    <t>30 - 40 m</t>
  </si>
  <si>
    <t xml:space="preserve"> Gleis</t>
  </si>
  <si>
    <t xml:space="preserve">St </t>
  </si>
  <si>
    <t>Lager herstellen</t>
  </si>
  <si>
    <t xml:space="preserve">30 - 40 m </t>
  </si>
  <si>
    <t>Gleis</t>
  </si>
  <si>
    <t xml:space="preserve">Einheit Leistungswert
Erläuterung </t>
  </si>
  <si>
    <t>Montage unter ausgebauter HB</t>
  </si>
  <si>
    <t>08.01.01.01</t>
  </si>
  <si>
    <t>Oberleitung abschalten und Erdungs-vorrichtung einbauen (1 Schaltgruppe)</t>
  </si>
  <si>
    <t>08.01.02.01</t>
  </si>
  <si>
    <t>Erdungsvorrichtung ausbauen und Oberleitung einschalten (1 Schaltgruppe)</t>
  </si>
  <si>
    <t>08.01.02.02</t>
  </si>
  <si>
    <t>08.01.01.02</t>
  </si>
  <si>
    <t>teilparallel zu Vorgang Nr. 6</t>
  </si>
  <si>
    <t>Ausführung parallel zu Vorgang Nr. 12 und Nr. 15 und paralleler Bodenaushub an beiden Rahmenwänden</t>
  </si>
  <si>
    <t>kann ggf. parallel zu Vorgang Nr. 4 (nach Abschluß von Vorgang Nr. 2 + 3 laufen (kein ZWB - nur Personal)</t>
  </si>
  <si>
    <t>Parallel zu Vorgang Nr. 4</t>
  </si>
  <si>
    <t>kann ggf. parallel zu Vorgang Nr. 3 (nach Abschluß von Vorgang Nr. 1 laufen (kein ZWB - nur Personal)</t>
  </si>
  <si>
    <t>Erhärtungszeit Verguss Kammerwände</t>
  </si>
  <si>
    <t>Erhärtungszeit Verguss Lagerplatte</t>
  </si>
  <si>
    <t>Aushärtungszeit Fahrbahnübergang</t>
  </si>
  <si>
    <t>Vorbereitende Maßnahmen definieren, z.B.  Vorbereiten Verschubbahn im Baufeld bis vor HB</t>
  </si>
  <si>
    <t>Erschwernis: HGT (hydraulisch gebundene Tragschicht)</t>
  </si>
  <si>
    <t>ggf. Prüfung La-Einrichtung entsprechend VzG und Planung, ggf. Geschwindigkeitsüberwachung (GÜ - PZB-Magnete) für Nachlauf-La</t>
  </si>
  <si>
    <t>ggf. Prüfung La-Einrichtung entsprechend VzG und Planung, ggf. Geschwindigkeitsüberwachung (GÜ - PZB-Magnete) für La auf HB</t>
  </si>
  <si>
    <t>Regelungen Betra beachten</t>
  </si>
  <si>
    <t>Im Vorfeld in einer gesonderten (Gleis-)Sperrung zu realisieren.</t>
  </si>
  <si>
    <t>z.B. vom Lkw oder Flachwagen mit klappbaren Seitenborden vor Kopf</t>
  </si>
  <si>
    <t>Druckträger für Aussteifungsrahmen einheben und auf die Knaggen setzen (keine Sperrung erf.)</t>
  </si>
  <si>
    <t>Füllschotter einbauen mit offenem Schüttgutwagen mit dosierbarer Schwerkraftentladung (z.B. Fc-Wagen)</t>
  </si>
  <si>
    <t>Nachschottern aus offene Schüttgutwagen mit dosierbarer Schwerkraftentladung (z.B. Fc-Wagen)</t>
  </si>
  <si>
    <t>07.01.02.02/ 
07.01.03.02/ 
07.01.02.05</t>
  </si>
  <si>
    <t>Vor-gangs-
Nr.</t>
  </si>
  <si>
    <t>Einheit Leistungs-menge
Erläuterung</t>
  </si>
  <si>
    <t>Leistungs-wert Katalog</t>
  </si>
  <si>
    <t>Uhrzeit-berechnung:</t>
  </si>
  <si>
    <t>Im Vorfeld in einer gesonderten 
(Gleis-) Sperrung zu realisieren.</t>
  </si>
  <si>
    <t>Para-llelität
in %</t>
  </si>
  <si>
    <t>Dauer 
(ge-wählt)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</si>
</sst>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F400]h:mm:ss\ AM/PM"/>
    <numFmt numFmtId="165" formatCode="h:mm;@"/>
    <numFmt numFmtId="166" formatCode="[h]:mm;@"/>
    <numFmt numFmtId="167" formatCode="0.0"/>
    <numFmt numFmtId="168" formatCode="0.0%"/>
    <numFmt numFmtId="169" formatCode="dd/mm/yyyy\ \ \ hh:mm;@"/>
  </numFmts>
  <fonts count="12" x14ac:knownFonts="1">
    <font>
      <sz val="10"/>
      <color theme="1"/>
      <name val="DB Office"/>
      <family val="2"/>
    </font>
    <font>
      <sz val="10"/>
      <color rgb="FFFF0000"/>
      <name val="DB Office"/>
      <family val="2"/>
    </font>
    <font>
      <b/>
      <sz val="10"/>
      <color theme="1"/>
      <name val="DB Office"/>
      <family val="2"/>
    </font>
    <font>
      <b/>
      <sz val="12"/>
      <color theme="1"/>
      <name val="DB Office"/>
      <family val="2"/>
    </font>
    <font>
      <b/>
      <sz val="10"/>
      <name val="DB Office"/>
      <family val="2"/>
    </font>
    <font>
      <b/>
      <sz val="10"/>
      <color rgb="FFFF0000"/>
      <name val="DB Office"/>
      <family val="2"/>
    </font>
    <font>
      <sz val="10"/>
      <name val="DB Office"/>
      <family val="2"/>
    </font>
    <font>
      <strike/>
      <sz val="10"/>
      <color rgb="FFFF0000"/>
      <name val="DB Office"/>
      <family val="2"/>
    </font>
    <font>
      <sz val="11"/>
      <color theme="1"/>
      <name val="DB Office"/>
      <family val="2"/>
    </font>
    <font>
      <sz val="11"/>
      <color indexed="8"/>
      <name val="DB Office"/>
      <family val="2"/>
    </font>
    <font>
      <i/>
      <sz val="10"/>
      <color theme="0" tint="-0.499984740745262"/>
      <name val="DB Office"/>
      <family val="2"/>
    </font>
    <font>
      <i/>
      <sz val="11"/>
      <color theme="0" tint="-0.499984740745262"/>
      <name val="DB Office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213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left" wrapText="1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0" xfId="0" applyNumberFormat="1"/>
    <xf numFmtId="0" fontId="0" fillId="2" borderId="0" xfId="0" applyFill="1"/>
    <xf numFmtId="0" fontId="0" fillId="0" borderId="4" xfId="0" applyBorder="1" applyAlignment="1">
      <alignment horizontal="center" vertical="top"/>
    </xf>
    <xf numFmtId="0" fontId="0" fillId="0" borderId="5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0" xfId="0" applyAlignment="1">
      <alignment horizontal="center" vertical="top"/>
    </xf>
    <xf numFmtId="165" fontId="0" fillId="0" borderId="0" xfId="0" applyNumberFormat="1" applyAlignment="1">
      <alignment vertical="top"/>
    </xf>
    <xf numFmtId="0" fontId="0" fillId="0" borderId="9" xfId="0" applyBorder="1" applyAlignment="1">
      <alignment horizontal="center" vertical="top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6" fillId="0" borderId="7" xfId="0" applyFont="1" applyBorder="1" applyAlignment="1">
      <alignment vertical="top" wrapText="1"/>
    </xf>
    <xf numFmtId="0" fontId="6" fillId="0" borderId="8" xfId="0" applyFont="1" applyBorder="1" applyAlignment="1">
      <alignment vertical="top" wrapText="1"/>
    </xf>
    <xf numFmtId="165" fontId="0" fillId="0" borderId="0" xfId="0" applyNumberFormat="1" applyAlignment="1">
      <alignment horizontal="center" vertical="top"/>
    </xf>
    <xf numFmtId="0" fontId="6" fillId="0" borderId="6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0" xfId="0" applyFont="1"/>
    <xf numFmtId="0" fontId="6" fillId="0" borderId="5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5" fillId="0" borderId="10" xfId="0" quotePrefix="1" applyFont="1" applyBorder="1" applyAlignment="1">
      <alignment vertical="top" wrapText="1"/>
    </xf>
    <xf numFmtId="0" fontId="0" fillId="0" borderId="0" xfId="0" applyAlignment="1">
      <alignment vertical="top"/>
    </xf>
    <xf numFmtId="49" fontId="0" fillId="0" borderId="6" xfId="0" applyNumberFormat="1" applyBorder="1" applyAlignment="1">
      <alignment vertical="top" wrapText="1"/>
    </xf>
    <xf numFmtId="49" fontId="0" fillId="0" borderId="11" xfId="0" applyNumberForma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0" fillId="0" borderId="0" xfId="0" applyAlignment="1">
      <alignment horizontal="left" vertical="top"/>
    </xf>
    <xf numFmtId="2" fontId="0" fillId="0" borderId="0" xfId="0" applyNumberFormat="1" applyAlignment="1">
      <alignment horizontal="center" vertical="top"/>
    </xf>
    <xf numFmtId="164" fontId="0" fillId="0" borderId="0" xfId="0" applyNumberFormat="1" applyAlignment="1">
      <alignment horizontal="left" vertical="top" wrapText="1"/>
    </xf>
    <xf numFmtId="164" fontId="0" fillId="0" borderId="0" xfId="0" applyNumberFormat="1" applyAlignment="1">
      <alignment horizontal="center" vertical="top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7" fillId="0" borderId="7" xfId="0" applyFont="1" applyBorder="1" applyAlignment="1">
      <alignment vertical="top" wrapText="1"/>
    </xf>
    <xf numFmtId="0" fontId="7" fillId="0" borderId="8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Font="1" applyAlignment="1">
      <alignment horizontal="left" vertical="top"/>
    </xf>
    <xf numFmtId="0" fontId="0" fillId="0" borderId="6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0" fillId="0" borderId="8" xfId="0" applyFont="1" applyBorder="1" applyAlignment="1">
      <alignment horizontal="left" vertical="top"/>
    </xf>
    <xf numFmtId="0" fontId="0" fillId="0" borderId="6" xfId="0" applyFont="1" applyBorder="1" applyAlignment="1">
      <alignment horizontal="left" vertical="top"/>
    </xf>
    <xf numFmtId="0" fontId="0" fillId="0" borderId="11" xfId="0" applyFont="1" applyBorder="1" applyAlignment="1">
      <alignment horizontal="left" vertical="top"/>
    </xf>
    <xf numFmtId="0" fontId="6" fillId="0" borderId="8" xfId="0" applyFont="1" applyBorder="1" applyAlignment="1">
      <alignment horizontal="left" vertical="top"/>
    </xf>
    <xf numFmtId="49" fontId="0" fillId="0" borderId="6" xfId="0" applyNumberForma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4" borderId="5" xfId="0" applyFill="1" applyBorder="1" applyAlignment="1">
      <alignment vertical="top"/>
    </xf>
    <xf numFmtId="0" fontId="0" fillId="4" borderId="10" xfId="0" applyFill="1" applyBorder="1" applyAlignment="1">
      <alignment vertical="top"/>
    </xf>
    <xf numFmtId="0" fontId="0" fillId="0" borderId="5" xfId="0" applyBorder="1"/>
    <xf numFmtId="0" fontId="0" fillId="0" borderId="10" xfId="0" applyBorder="1"/>
    <xf numFmtId="0" fontId="0" fillId="5" borderId="5" xfId="0" applyFill="1" applyBorder="1" applyAlignment="1">
      <alignment vertical="top"/>
    </xf>
    <xf numFmtId="0" fontId="0" fillId="5" borderId="10" xfId="0" applyFill="1" applyBorder="1" applyAlignment="1">
      <alignment vertical="top"/>
    </xf>
    <xf numFmtId="164" fontId="0" fillId="0" borderId="0" xfId="0" applyNumberFormat="1" applyAlignment="1">
      <alignment horizontal="center" vertical="center" wrapText="1"/>
    </xf>
    <xf numFmtId="165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vertical="center"/>
    </xf>
    <xf numFmtId="166" fontId="0" fillId="0" borderId="5" xfId="0" applyNumberFormat="1" applyBorder="1" applyAlignment="1">
      <alignment horizontal="center" vertical="center"/>
    </xf>
    <xf numFmtId="167" fontId="0" fillId="0" borderId="5" xfId="0" applyNumberFormat="1" applyBorder="1" applyAlignment="1">
      <alignment horizontal="center" vertical="center"/>
    </xf>
    <xf numFmtId="165" fontId="0" fillId="0" borderId="5" xfId="0" applyNumberFormat="1" applyBorder="1" applyAlignment="1">
      <alignment vertical="center"/>
    </xf>
    <xf numFmtId="166" fontId="0" fillId="0" borderId="10" xfId="0" applyNumberFormat="1" applyBorder="1" applyAlignment="1">
      <alignment horizontal="center" vertical="center"/>
    </xf>
    <xf numFmtId="167" fontId="0" fillId="0" borderId="10" xfId="0" applyNumberFormat="1" applyBorder="1" applyAlignment="1">
      <alignment horizontal="center" vertical="center"/>
    </xf>
    <xf numFmtId="165" fontId="0" fillId="0" borderId="10" xfId="0" applyNumberFormat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8" fontId="0" fillId="0" borderId="5" xfId="0" applyNumberFormat="1" applyBorder="1" applyAlignment="1">
      <alignment horizontal="center" vertical="center"/>
    </xf>
    <xf numFmtId="0" fontId="6" fillId="0" borderId="6" xfId="0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166" fontId="0" fillId="0" borderId="7" xfId="0" applyNumberFormat="1" applyBorder="1" applyAlignment="1">
      <alignment horizontal="center" vertical="center"/>
    </xf>
    <xf numFmtId="0" fontId="0" fillId="5" borderId="7" xfId="0" applyFill="1" applyBorder="1" applyAlignment="1">
      <alignment vertical="top"/>
    </xf>
    <xf numFmtId="168" fontId="0" fillId="0" borderId="7" xfId="0" applyNumberFormat="1" applyBorder="1" applyAlignment="1">
      <alignment horizontal="center" vertical="center"/>
    </xf>
    <xf numFmtId="166" fontId="0" fillId="6" borderId="10" xfId="0" applyNumberFormat="1" applyFill="1" applyBorder="1" applyAlignment="1">
      <alignment horizontal="center" vertical="center"/>
    </xf>
    <xf numFmtId="169" fontId="0" fillId="0" borderId="5" xfId="0" applyNumberFormat="1" applyBorder="1" applyAlignment="1">
      <alignment vertical="center"/>
    </xf>
    <xf numFmtId="0" fontId="0" fillId="4" borderId="5" xfId="0" applyFill="1" applyBorder="1" applyAlignment="1">
      <alignment horizontal="center" vertical="top"/>
    </xf>
    <xf numFmtId="0" fontId="0" fillId="5" borderId="5" xfId="0" applyFill="1" applyBorder="1" applyAlignment="1">
      <alignment horizontal="center" vertical="top"/>
    </xf>
    <xf numFmtId="0" fontId="0" fillId="4" borderId="5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0" fillId="0" borderId="5" xfId="0" applyFill="1" applyBorder="1" applyAlignment="1">
      <alignment vertical="top" wrapText="1"/>
    </xf>
    <xf numFmtId="49" fontId="0" fillId="0" borderId="6" xfId="0" applyNumberFormat="1" applyFont="1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0" borderId="6" xfId="0" applyFill="1" applyBorder="1" applyAlignment="1">
      <alignment vertical="top" wrapText="1"/>
    </xf>
    <xf numFmtId="0" fontId="0" fillId="0" borderId="11" xfId="0" applyFill="1" applyBorder="1" applyAlignment="1">
      <alignment vertical="top" wrapText="1"/>
    </xf>
    <xf numFmtId="0" fontId="0" fillId="0" borderId="11" xfId="0" applyFill="1" applyBorder="1" applyAlignment="1">
      <alignment horizontal="left" vertical="top" wrapText="1"/>
    </xf>
    <xf numFmtId="0" fontId="0" fillId="0" borderId="6" xfId="0" applyFont="1" applyFill="1" applyBorder="1" applyAlignment="1">
      <alignment horizontal="left" vertical="top"/>
    </xf>
    <xf numFmtId="0" fontId="0" fillId="0" borderId="11" xfId="0" applyFont="1" applyFill="1" applyBorder="1" applyAlignment="1">
      <alignment horizontal="left" vertical="top"/>
    </xf>
    <xf numFmtId="0" fontId="0" fillId="0" borderId="8" xfId="0" applyFill="1" applyBorder="1" applyAlignment="1">
      <alignment vertical="top" wrapText="1"/>
    </xf>
    <xf numFmtId="0" fontId="6" fillId="0" borderId="5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3" xfId="0" applyFont="1" applyFill="1" applyBorder="1" applyAlignment="1">
      <alignment horizontal="center" vertical="top"/>
    </xf>
    <xf numFmtId="166" fontId="0" fillId="0" borderId="5" xfId="0" applyNumberFormat="1" applyFill="1" applyBorder="1" applyAlignment="1">
      <alignment horizontal="center" vertical="center"/>
    </xf>
    <xf numFmtId="168" fontId="0" fillId="0" borderId="5" xfId="0" applyNumberFormat="1" applyFill="1" applyBorder="1" applyAlignment="1">
      <alignment horizontal="center" vertical="center"/>
    </xf>
    <xf numFmtId="0" fontId="6" fillId="0" borderId="8" xfId="0" applyFont="1" applyFill="1" applyBorder="1" applyAlignment="1">
      <alignment vertical="top" wrapText="1"/>
    </xf>
    <xf numFmtId="166" fontId="6" fillId="0" borderId="10" xfId="0" applyNumberFormat="1" applyFont="1" applyBorder="1" applyAlignment="1">
      <alignment horizontal="center" vertical="center"/>
    </xf>
    <xf numFmtId="9" fontId="0" fillId="0" borderId="5" xfId="0" applyNumberFormat="1" applyBorder="1" applyAlignment="1">
      <alignment horizontal="center" vertical="center"/>
    </xf>
    <xf numFmtId="9" fontId="0" fillId="0" borderId="10" xfId="0" applyNumberFormat="1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2" fontId="0" fillId="7" borderId="6" xfId="0" applyNumberFormat="1" applyFill="1" applyBorder="1" applyAlignment="1">
      <alignment horizontal="center" vertical="center"/>
    </xf>
    <xf numFmtId="164" fontId="0" fillId="7" borderId="6" xfId="0" applyNumberFormat="1" applyFill="1" applyBorder="1" applyAlignment="1">
      <alignment horizontal="center" vertical="center" wrapText="1"/>
    </xf>
    <xf numFmtId="166" fontId="0" fillId="7" borderId="7" xfId="0" applyNumberFormat="1" applyFill="1" applyBorder="1" applyAlignment="1">
      <alignment horizontal="center" vertical="top"/>
    </xf>
    <xf numFmtId="0" fontId="0" fillId="7" borderId="11" xfId="0" applyFill="1" applyBorder="1" applyAlignment="1">
      <alignment horizontal="center" vertical="center"/>
    </xf>
    <xf numFmtId="2" fontId="0" fillId="7" borderId="11" xfId="0" applyNumberFormat="1" applyFill="1" applyBorder="1" applyAlignment="1">
      <alignment horizontal="center" vertical="center"/>
    </xf>
    <xf numFmtId="164" fontId="0" fillId="7" borderId="11" xfId="0" applyNumberFormat="1" applyFill="1" applyBorder="1" applyAlignment="1">
      <alignment horizontal="center" vertical="center" wrapText="1"/>
    </xf>
    <xf numFmtId="164" fontId="0" fillId="7" borderId="10" xfId="0" applyNumberFormat="1" applyFill="1" applyBorder="1" applyAlignment="1">
      <alignment horizontal="center" vertical="center"/>
    </xf>
    <xf numFmtId="0" fontId="6" fillId="7" borderId="6" xfId="0" applyFont="1" applyFill="1" applyBorder="1" applyAlignment="1">
      <alignment horizontal="center" vertical="center"/>
    </xf>
    <xf numFmtId="2" fontId="6" fillId="7" borderId="6" xfId="0" applyNumberFormat="1" applyFont="1" applyFill="1" applyBorder="1" applyAlignment="1">
      <alignment horizontal="center" vertical="center"/>
    </xf>
    <xf numFmtId="166" fontId="0" fillId="7" borderId="7" xfId="0" applyNumberFormat="1" applyFill="1" applyBorder="1" applyAlignment="1">
      <alignment horizontal="center" vertical="center"/>
    </xf>
    <xf numFmtId="0" fontId="6" fillId="7" borderId="10" xfId="0" applyFont="1" applyFill="1" applyBorder="1" applyAlignment="1">
      <alignment horizontal="center" vertical="center"/>
    </xf>
    <xf numFmtId="2" fontId="6" fillId="7" borderId="10" xfId="0" applyNumberFormat="1" applyFont="1" applyFill="1" applyBorder="1" applyAlignment="1">
      <alignment horizontal="center" vertical="center"/>
    </xf>
    <xf numFmtId="164" fontId="0" fillId="7" borderId="10" xfId="0" applyNumberFormat="1" applyFill="1" applyBorder="1" applyAlignment="1">
      <alignment horizontal="center" vertical="center" wrapText="1"/>
    </xf>
    <xf numFmtId="0" fontId="6" fillId="7" borderId="6" xfId="0" applyFont="1" applyFill="1" applyBorder="1" applyAlignment="1">
      <alignment horizontal="center" vertical="center" wrapText="1"/>
    </xf>
    <xf numFmtId="0" fontId="0" fillId="7" borderId="10" xfId="0" applyFill="1" applyBorder="1" applyAlignment="1">
      <alignment horizontal="center" vertical="center"/>
    </xf>
    <xf numFmtId="0" fontId="0" fillId="7" borderId="8" xfId="0" applyFill="1" applyBorder="1" applyAlignment="1">
      <alignment horizontal="center" vertical="center"/>
    </xf>
    <xf numFmtId="2" fontId="0" fillId="7" borderId="8" xfId="0" applyNumberFormat="1" applyFill="1" applyBorder="1" applyAlignment="1">
      <alignment horizontal="center" vertical="center"/>
    </xf>
    <xf numFmtId="164" fontId="0" fillId="7" borderId="8" xfId="0" applyNumberFormat="1" applyFill="1" applyBorder="1" applyAlignment="1">
      <alignment horizontal="center" vertical="center" wrapText="1"/>
    </xf>
    <xf numFmtId="0" fontId="6" fillId="7" borderId="8" xfId="0" applyFont="1" applyFill="1" applyBorder="1" applyAlignment="1">
      <alignment horizontal="center" vertical="center"/>
    </xf>
    <xf numFmtId="2" fontId="6" fillId="7" borderId="8" xfId="0" applyNumberFormat="1" applyFont="1" applyFill="1" applyBorder="1" applyAlignment="1">
      <alignment horizontal="center" vertical="center"/>
    </xf>
    <xf numFmtId="0" fontId="0" fillId="7" borderId="8" xfId="0" applyFill="1" applyBorder="1" applyAlignment="1">
      <alignment horizontal="center" vertical="center" wrapText="1"/>
    </xf>
    <xf numFmtId="0" fontId="6" fillId="7" borderId="11" xfId="0" applyFont="1" applyFill="1" applyBorder="1" applyAlignment="1">
      <alignment horizontal="center" vertical="center"/>
    </xf>
    <xf numFmtId="2" fontId="6" fillId="7" borderId="7" xfId="0" applyNumberFormat="1" applyFont="1" applyFill="1" applyBorder="1" applyAlignment="1">
      <alignment horizontal="center" vertical="center"/>
    </xf>
    <xf numFmtId="2" fontId="0" fillId="7" borderId="7" xfId="0" applyNumberFormat="1" applyFill="1" applyBorder="1" applyAlignment="1">
      <alignment horizontal="center" vertical="center"/>
    </xf>
    <xf numFmtId="2" fontId="0" fillId="7" borderId="10" xfId="0" applyNumberFormat="1" applyFill="1" applyBorder="1" applyAlignment="1">
      <alignment horizontal="center" vertical="center"/>
    </xf>
    <xf numFmtId="0" fontId="0" fillId="7" borderId="6" xfId="0" applyFill="1" applyBorder="1" applyAlignment="1">
      <alignment horizontal="center" vertical="center" wrapText="1"/>
    </xf>
    <xf numFmtId="0" fontId="0" fillId="7" borderId="11" xfId="0" applyFill="1" applyBorder="1" applyAlignment="1">
      <alignment horizontal="center" vertical="center" wrapText="1"/>
    </xf>
    <xf numFmtId="166" fontId="0" fillId="7" borderId="10" xfId="0" applyNumberFormat="1" applyFill="1" applyBorder="1" applyAlignment="1">
      <alignment horizontal="center" vertical="center"/>
    </xf>
    <xf numFmtId="164" fontId="6" fillId="7" borderId="6" xfId="0" applyNumberFormat="1" applyFont="1" applyFill="1" applyBorder="1" applyAlignment="1">
      <alignment horizontal="center" vertical="center" wrapText="1"/>
    </xf>
    <xf numFmtId="164" fontId="6" fillId="7" borderId="10" xfId="0" applyNumberFormat="1" applyFont="1" applyFill="1" applyBorder="1" applyAlignment="1">
      <alignment horizontal="center" vertical="center" wrapText="1"/>
    </xf>
    <xf numFmtId="166" fontId="6" fillId="7" borderId="10" xfId="0" applyNumberFormat="1" applyFont="1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 wrapText="1"/>
    </xf>
    <xf numFmtId="0" fontId="6" fillId="7" borderId="8" xfId="0" applyFont="1" applyFill="1" applyBorder="1" applyAlignment="1">
      <alignment horizontal="center" vertical="center" wrapText="1"/>
    </xf>
    <xf numFmtId="0" fontId="6" fillId="7" borderId="11" xfId="0" applyFont="1" applyFill="1" applyBorder="1" applyAlignment="1">
      <alignment horizontal="center" vertical="center" wrapText="1"/>
    </xf>
    <xf numFmtId="2" fontId="6" fillId="7" borderId="11" xfId="0" applyNumberFormat="1" applyFont="1" applyFill="1" applyBorder="1" applyAlignment="1">
      <alignment horizontal="center" vertical="center"/>
    </xf>
    <xf numFmtId="2" fontId="0" fillId="7" borderId="6" xfId="0" applyNumberFormat="1" applyFill="1" applyBorder="1" applyAlignment="1">
      <alignment horizontal="center" vertical="center" wrapText="1"/>
    </xf>
    <xf numFmtId="2" fontId="0" fillId="7" borderId="8" xfId="0" applyNumberForma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top" wrapText="1"/>
    </xf>
    <xf numFmtId="49" fontId="6" fillId="0" borderId="6" xfId="0" applyNumberFormat="1" applyFont="1" applyBorder="1" applyAlignment="1">
      <alignment horizontal="left" vertical="top" wrapText="1"/>
    </xf>
    <xf numFmtId="169" fontId="6" fillId="0" borderId="5" xfId="0" applyNumberFormat="1" applyFont="1" applyBorder="1" applyAlignment="1">
      <alignment vertical="center"/>
    </xf>
    <xf numFmtId="165" fontId="6" fillId="0" borderId="10" xfId="0" applyNumberFormat="1" applyFont="1" applyBorder="1" applyAlignment="1">
      <alignment vertical="center"/>
    </xf>
    <xf numFmtId="169" fontId="6" fillId="0" borderId="5" xfId="0" applyNumberFormat="1" applyFont="1" applyBorder="1" applyAlignment="1">
      <alignment vertical="center" wrapText="1"/>
    </xf>
    <xf numFmtId="0" fontId="8" fillId="0" borderId="0" xfId="0" applyFont="1"/>
    <xf numFmtId="0" fontId="9" fillId="3" borderId="1" xfId="0" applyFont="1" applyFill="1" applyBorder="1" applyAlignment="1">
      <alignment horizontal="center" vertical="center" wrapText="1"/>
    </xf>
    <xf numFmtId="2" fontId="9" fillId="3" borderId="1" xfId="0" applyNumberFormat="1" applyFont="1" applyFill="1" applyBorder="1" applyAlignment="1">
      <alignment horizontal="center" vertical="center" wrapText="1"/>
    </xf>
    <xf numFmtId="164" fontId="9" fillId="3" borderId="1" xfId="0" applyNumberFormat="1" applyFont="1" applyFill="1" applyBorder="1" applyAlignment="1">
      <alignment horizontal="center" vertical="center" wrapText="1"/>
    </xf>
    <xf numFmtId="0" fontId="9" fillId="0" borderId="0" xfId="0" applyFont="1"/>
    <xf numFmtId="165" fontId="9" fillId="3" borderId="2" xfId="0" applyNumberFormat="1" applyFont="1" applyFill="1" applyBorder="1" applyAlignment="1">
      <alignment horizontal="center" vertical="center" wrapText="1"/>
    </xf>
    <xf numFmtId="165" fontId="9" fillId="3" borderId="1" xfId="0" applyNumberFormat="1" applyFont="1" applyFill="1" applyBorder="1" applyAlignment="1">
      <alignment horizontal="center" vertical="center" wrapText="1"/>
    </xf>
    <xf numFmtId="165" fontId="0" fillId="7" borderId="0" xfId="0" applyNumberFormat="1" applyFont="1" applyFill="1" applyAlignment="1">
      <alignment horizontal="center" vertical="center"/>
    </xf>
    <xf numFmtId="0" fontId="0" fillId="3" borderId="2" xfId="0" applyFont="1" applyFill="1" applyBorder="1" applyAlignment="1">
      <alignment horizontal="center" vertical="center" wrapText="1"/>
    </xf>
    <xf numFmtId="165" fontId="2" fillId="7" borderId="0" xfId="0" applyNumberFormat="1" applyFont="1" applyFill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6" fillId="0" borderId="4" xfId="0" applyFont="1" applyFill="1" applyBorder="1" applyAlignment="1">
      <alignment horizontal="center" vertical="top"/>
    </xf>
    <xf numFmtId="166" fontId="0" fillId="7" borderId="5" xfId="0" applyNumberFormat="1" applyFill="1" applyBorder="1" applyAlignment="1">
      <alignment horizontal="center" vertical="center"/>
    </xf>
    <xf numFmtId="169" fontId="0" fillId="0" borderId="7" xfId="0" applyNumberFormat="1" applyBorder="1" applyAlignment="1">
      <alignment vertical="center"/>
    </xf>
    <xf numFmtId="0" fontId="6" fillId="0" borderId="2" xfId="0" applyFont="1" applyFill="1" applyBorder="1" applyAlignment="1">
      <alignment horizontal="center" vertical="top"/>
    </xf>
    <xf numFmtId="0" fontId="0" fillId="0" borderId="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7" borderId="13" xfId="0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 wrapText="1"/>
    </xf>
    <xf numFmtId="2" fontId="0" fillId="7" borderId="13" xfId="0" applyNumberFormat="1" applyFill="1" applyBorder="1" applyAlignment="1">
      <alignment horizontal="center" vertical="center"/>
    </xf>
    <xf numFmtId="164" fontId="0" fillId="7" borderId="13" xfId="0" applyNumberFormat="1" applyFill="1" applyBorder="1" applyAlignment="1">
      <alignment horizontal="center" vertical="center" wrapText="1"/>
    </xf>
    <xf numFmtId="166" fontId="0" fillId="7" borderId="1" xfId="0" applyNumberFormat="1" applyFill="1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168" fontId="0" fillId="0" borderId="1" xfId="0" applyNumberFormat="1" applyBorder="1" applyAlignment="1">
      <alignment horizontal="center" vertical="center"/>
    </xf>
    <xf numFmtId="169" fontId="0" fillId="0" borderId="1" xfId="0" applyNumberFormat="1" applyBorder="1" applyAlignment="1">
      <alignment vertical="center"/>
    </xf>
    <xf numFmtId="0" fontId="0" fillId="5" borderId="1" xfId="0" applyFill="1" applyBorder="1" applyAlignment="1">
      <alignment vertical="top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6" fillId="0" borderId="13" xfId="0" applyFont="1" applyBorder="1" applyAlignment="1">
      <alignment vertical="top" wrapText="1"/>
    </xf>
    <xf numFmtId="0" fontId="0" fillId="4" borderId="1" xfId="0" applyFill="1" applyBorder="1" applyAlignment="1">
      <alignment vertical="top"/>
    </xf>
    <xf numFmtId="49" fontId="0" fillId="0" borderId="8" xfId="0" applyNumberFormat="1" applyBorder="1" applyAlignment="1">
      <alignment vertical="top" wrapText="1"/>
    </xf>
    <xf numFmtId="9" fontId="0" fillId="0" borderId="7" xfId="0" applyNumberFormat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49" fontId="0" fillId="0" borderId="13" xfId="0" applyNumberFormat="1" applyBorder="1" applyAlignment="1">
      <alignment vertical="top" wrapText="1"/>
    </xf>
    <xf numFmtId="9" fontId="0" fillId="0" borderId="1" xfId="0" applyNumberFormat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165" fontId="8" fillId="3" borderId="4" xfId="0" applyNumberFormat="1" applyFont="1" applyFill="1" applyBorder="1" applyAlignment="1">
      <alignment horizontal="center" vertical="center" wrapText="1"/>
    </xf>
    <xf numFmtId="165" fontId="8" fillId="3" borderId="5" xfId="0" applyNumberFormat="1" applyFont="1" applyFill="1" applyBorder="1" applyAlignment="1">
      <alignment horizontal="center" vertical="center" wrapText="1"/>
    </xf>
    <xf numFmtId="0" fontId="8" fillId="0" borderId="0" xfId="0" applyFont="1" applyFill="1"/>
    <xf numFmtId="0" fontId="0" fillId="0" borderId="0" xfId="0" applyFill="1"/>
    <xf numFmtId="2" fontId="8" fillId="3" borderId="5" xfId="0" applyNumberFormat="1" applyFont="1" applyFill="1" applyBorder="1" applyAlignment="1">
      <alignment horizontal="center" vertical="center" wrapText="1"/>
    </xf>
    <xf numFmtId="164" fontId="8" fillId="3" borderId="5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top"/>
    </xf>
    <xf numFmtId="167" fontId="0" fillId="0" borderId="7" xfId="0" applyNumberFormat="1" applyBorder="1" applyAlignment="1">
      <alignment horizontal="center" vertical="center"/>
    </xf>
    <xf numFmtId="165" fontId="0" fillId="0" borderId="7" xfId="0" applyNumberFormat="1" applyBorder="1" applyAlignment="1">
      <alignment vertical="center"/>
    </xf>
    <xf numFmtId="0" fontId="0" fillId="5" borderId="7" xfId="0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1" fontId="11" fillId="0" borderId="14" xfId="0" applyNumberFormat="1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169" fontId="2" fillId="4" borderId="12" xfId="0" applyNumberFormat="1" applyFont="1" applyFill="1" applyBorder="1" applyAlignment="1">
      <alignment horizontal="center" vertical="center"/>
    </xf>
    <xf numFmtId="165" fontId="2" fillId="4" borderId="12" xfId="0" applyNumberFormat="1" applyFont="1" applyFill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05"/>
  <sheetViews>
    <sheetView tabSelected="1" zoomScaleNormal="100" workbookViewId="0">
      <selection activeCell="B1" sqref="B1"/>
    </sheetView>
  </sheetViews>
  <sheetFormatPr baseColWidth="10" defaultRowHeight="13.2" x14ac:dyDescent="0.25"/>
  <cols>
    <col min="1" max="1" width="6" customWidth="1"/>
    <col min="2" max="2" width="29.59765625" customWidth="1"/>
    <col min="3" max="3" width="11.69921875" style="39" customWidth="1"/>
    <col min="4" max="4" width="27.3984375" customWidth="1"/>
    <col min="5" max="5" width="9.296875" style="57" customWidth="1"/>
    <col min="6" max="6" width="11.3984375" style="57" customWidth="1"/>
    <col min="7" max="7" width="9.69921875" style="58" customWidth="1"/>
    <col min="8" max="8" width="13.09765625" style="69" customWidth="1"/>
    <col min="9" max="9" width="8.09765625" style="59" customWidth="1"/>
    <col min="10" max="10" width="8.796875" style="70" customWidth="1"/>
    <col min="11" max="11" width="9.3984375" style="57" customWidth="1"/>
    <col min="12" max="12" width="16.69921875" style="71" customWidth="1"/>
    <col min="13" max="13" width="16.8984375" style="71" customWidth="1"/>
    <col min="14" max="14" width="8.19921875" style="57" customWidth="1"/>
    <col min="15" max="15" width="0.8984375" customWidth="1"/>
    <col min="16" max="16" width="11.69921875" customWidth="1"/>
    <col min="17" max="17" width="9.59765625" style="7" customWidth="1"/>
    <col min="18" max="18" width="9.5" style="7" customWidth="1"/>
    <col min="19" max="19" width="10.5" customWidth="1"/>
    <col min="20" max="20" width="2.19921875" customWidth="1"/>
  </cols>
  <sheetData>
    <row r="1" spans="1:19" ht="37.799999999999997" customHeight="1" x14ac:dyDescent="0.25">
      <c r="A1" s="166" t="s">
        <v>0</v>
      </c>
      <c r="B1" s="167" t="s">
        <v>129</v>
      </c>
      <c r="D1" s="39"/>
      <c r="H1" s="165" t="s">
        <v>286</v>
      </c>
      <c r="I1" s="163">
        <v>4.1666666666666664E-2</v>
      </c>
      <c r="J1" s="212" t="s">
        <v>246</v>
      </c>
      <c r="K1" s="212"/>
      <c r="L1" s="211">
        <v>43832.958333333336</v>
      </c>
      <c r="M1" s="211"/>
      <c r="Q1"/>
      <c r="R1"/>
    </row>
    <row r="2" spans="1:19" ht="63" customHeight="1" x14ac:dyDescent="0.25">
      <c r="A2" s="194" t="s">
        <v>283</v>
      </c>
      <c r="B2" s="195" t="s">
        <v>2</v>
      </c>
      <c r="C2" s="195" t="s">
        <v>3</v>
      </c>
      <c r="D2" s="195" t="s">
        <v>4</v>
      </c>
      <c r="E2" s="195" t="s">
        <v>217</v>
      </c>
      <c r="F2" s="195" t="s">
        <v>284</v>
      </c>
      <c r="G2" s="200" t="s">
        <v>285</v>
      </c>
      <c r="H2" s="201" t="s">
        <v>256</v>
      </c>
      <c r="I2" s="195" t="s">
        <v>5</v>
      </c>
      <c r="J2" s="195" t="s">
        <v>289</v>
      </c>
      <c r="K2" s="195" t="s">
        <v>288</v>
      </c>
      <c r="L2" s="195" t="s">
        <v>7</v>
      </c>
      <c r="M2" s="195" t="s">
        <v>8</v>
      </c>
      <c r="N2" s="195" t="s">
        <v>218</v>
      </c>
      <c r="O2" s="156"/>
      <c r="P2" s="196" t="s">
        <v>9</v>
      </c>
      <c r="Q2" s="196" t="s">
        <v>243</v>
      </c>
      <c r="R2" s="196" t="s">
        <v>244</v>
      </c>
      <c r="S2" s="197" t="s">
        <v>10</v>
      </c>
    </row>
    <row r="3" spans="1:19" s="199" customFormat="1" ht="15" customHeight="1" x14ac:dyDescent="0.25">
      <c r="A3" s="206">
        <v>1</v>
      </c>
      <c r="B3" s="207">
        <v>2</v>
      </c>
      <c r="C3" s="207">
        <v>3</v>
      </c>
      <c r="D3" s="207">
        <v>4</v>
      </c>
      <c r="E3" s="207">
        <v>5</v>
      </c>
      <c r="F3" s="207">
        <v>6</v>
      </c>
      <c r="G3" s="207">
        <v>7</v>
      </c>
      <c r="H3" s="207">
        <v>8</v>
      </c>
      <c r="I3" s="207">
        <v>9</v>
      </c>
      <c r="J3" s="207">
        <v>10</v>
      </c>
      <c r="K3" s="207">
        <v>11</v>
      </c>
      <c r="L3" s="207">
        <v>12</v>
      </c>
      <c r="M3" s="207">
        <v>13</v>
      </c>
      <c r="N3" s="207">
        <v>14</v>
      </c>
      <c r="O3" s="198"/>
      <c r="P3" s="209">
        <v>15</v>
      </c>
      <c r="Q3" s="209">
        <v>16</v>
      </c>
      <c r="R3" s="209">
        <v>17</v>
      </c>
      <c r="S3" s="209">
        <v>18</v>
      </c>
    </row>
    <row r="4" spans="1:19" ht="92.4" x14ac:dyDescent="0.25">
      <c r="A4" s="202">
        <v>0</v>
      </c>
      <c r="B4" s="16" t="s">
        <v>215</v>
      </c>
      <c r="C4" s="17"/>
      <c r="D4" s="17" t="s">
        <v>287</v>
      </c>
      <c r="E4" s="129"/>
      <c r="F4" s="129"/>
      <c r="G4" s="130"/>
      <c r="H4" s="131"/>
      <c r="I4" s="116"/>
      <c r="J4" s="83"/>
      <c r="K4" s="203"/>
      <c r="L4" s="204"/>
      <c r="M4" s="204"/>
      <c r="N4" s="205">
        <v>0</v>
      </c>
      <c r="P4" s="208" t="str">
        <f>IF(L4=0,"Bitte prüfen","")</f>
        <v>Bitte prüfen</v>
      </c>
      <c r="Q4" s="208" t="e">
        <f>IF(J4/I4&lt;0.5,"Bitte prüfen","")</f>
        <v>#DIV/0!</v>
      </c>
      <c r="R4" s="208" t="e">
        <f>IF(J4/I4&gt;2.5,"Bitte prüfen","")</f>
        <v>#DIV/0!</v>
      </c>
      <c r="S4" s="208" t="str">
        <f>IF(K4&lt;0,"Bitte prüfen",IF(K4&gt;1.5,"Bitte prüfen",""))</f>
        <v/>
      </c>
    </row>
    <row r="5" spans="1:19" x14ac:dyDescent="0.25">
      <c r="A5" s="13"/>
      <c r="B5" s="14"/>
      <c r="C5" s="15"/>
      <c r="D5" s="15"/>
      <c r="E5" s="117"/>
      <c r="F5" s="117"/>
      <c r="G5" s="118"/>
      <c r="H5" s="119"/>
      <c r="I5" s="120"/>
      <c r="J5" s="75"/>
      <c r="K5" s="76"/>
      <c r="L5" s="77"/>
      <c r="M5" s="77"/>
      <c r="N5" s="93"/>
      <c r="P5" s="79"/>
      <c r="Q5" s="79"/>
      <c r="R5" s="79"/>
      <c r="S5" s="79"/>
    </row>
    <row r="6" spans="1:19" ht="28.8" customHeight="1" x14ac:dyDescent="0.25">
      <c r="A6" s="106">
        <f>MAX(A4:A5)+1</f>
        <v>1</v>
      </c>
      <c r="B6" s="9" t="s">
        <v>12</v>
      </c>
      <c r="C6" s="152" t="s">
        <v>258</v>
      </c>
      <c r="D6" s="10" t="s">
        <v>276</v>
      </c>
      <c r="E6" s="121">
        <v>1</v>
      </c>
      <c r="F6" s="121" t="s">
        <v>17</v>
      </c>
      <c r="G6" s="122">
        <v>2</v>
      </c>
      <c r="H6" s="115" t="s">
        <v>18</v>
      </c>
      <c r="I6" s="123">
        <f>E6/G6*I$1</f>
        <v>2.0833333333333332E-2</v>
      </c>
      <c r="J6" s="72">
        <v>2.0833333333333332E-2</v>
      </c>
      <c r="K6" s="111">
        <v>0.5</v>
      </c>
      <c r="L6" s="155">
        <f>L1</f>
        <v>43832.958333333336</v>
      </c>
      <c r="M6" s="153">
        <f t="shared" ref="M6" si="0">L6+J6*(1-K6)</f>
        <v>43832.96875</v>
      </c>
      <c r="N6" s="88">
        <v>1</v>
      </c>
      <c r="P6" s="78" t="str">
        <f>IF(L6=0,"Bitte prüfen","")</f>
        <v/>
      </c>
      <c r="Q6" s="78" t="str">
        <f>IF(J6/I6&lt;0.5,"Bitte prüfen","")</f>
        <v/>
      </c>
      <c r="R6" s="78" t="str">
        <f>IF(J6/I6&gt;2.5,"Bitte prüfen","")</f>
        <v/>
      </c>
      <c r="S6" s="78" t="str">
        <f>IF(K6&lt;0,"Bitte prüfen",IF(K6&gt;1.5,"Bitte prüfen",""))</f>
        <v/>
      </c>
    </row>
    <row r="7" spans="1:19" x14ac:dyDescent="0.25">
      <c r="A7" s="13"/>
      <c r="B7" s="14"/>
      <c r="C7" s="151"/>
      <c r="D7" s="15"/>
      <c r="E7" s="124"/>
      <c r="F7" s="124"/>
      <c r="G7" s="125"/>
      <c r="H7" s="126"/>
      <c r="I7" s="120"/>
      <c r="J7" s="75"/>
      <c r="K7" s="112"/>
      <c r="L7" s="154"/>
      <c r="M7" s="154"/>
      <c r="N7" s="64"/>
      <c r="P7" s="79"/>
      <c r="Q7" s="79"/>
      <c r="R7" s="79"/>
      <c r="S7" s="79"/>
    </row>
    <row r="8" spans="1:19" ht="26.4" x14ac:dyDescent="0.25">
      <c r="A8" s="106">
        <f>MAX(A4:A7)+1</f>
        <v>2</v>
      </c>
      <c r="B8" s="20" t="s">
        <v>259</v>
      </c>
      <c r="C8" s="47" t="s">
        <v>260</v>
      </c>
      <c r="D8" s="17" t="s">
        <v>130</v>
      </c>
      <c r="E8" s="121">
        <v>2</v>
      </c>
      <c r="F8" s="121" t="s">
        <v>17</v>
      </c>
      <c r="G8" s="122">
        <v>4</v>
      </c>
      <c r="H8" s="115" t="s">
        <v>18</v>
      </c>
      <c r="I8" s="123">
        <f>E8/G8*I$1</f>
        <v>2.0833333333333332E-2</v>
      </c>
      <c r="J8" s="72">
        <v>2.0833333333333332E-2</v>
      </c>
      <c r="K8" s="111">
        <v>0.5</v>
      </c>
      <c r="L8" s="153">
        <f>M6</f>
        <v>43832.96875</v>
      </c>
      <c r="M8" s="153">
        <f>L8+J8*(1-K8)</f>
        <v>43832.979166666664</v>
      </c>
      <c r="N8" s="63"/>
      <c r="P8" s="78" t="str">
        <f>IF(L8=0,"Bitte prüfen","")</f>
        <v/>
      </c>
      <c r="Q8" s="78" t="str">
        <f>IF(J8/I8&lt;0.5,"Bitte prüfen","")</f>
        <v/>
      </c>
      <c r="R8" s="78" t="str">
        <f>IF(J8/I8&gt;2.5,"Bitte prüfen","")</f>
        <v/>
      </c>
      <c r="S8" s="78" t="str">
        <f>IF(K8&lt;0,"Bitte prüfen",IF(K8&gt;1.5,"Bitte prüfen",""))</f>
        <v/>
      </c>
    </row>
    <row r="9" spans="1:19" x14ac:dyDescent="0.25">
      <c r="A9" s="13"/>
      <c r="B9" s="40"/>
      <c r="C9" s="41"/>
      <c r="D9" s="17"/>
      <c r="E9" s="124"/>
      <c r="F9" s="124"/>
      <c r="G9" s="125"/>
      <c r="H9" s="126"/>
      <c r="I9" s="120"/>
      <c r="J9" s="75"/>
      <c r="K9" s="112"/>
      <c r="L9" s="154"/>
      <c r="M9" s="154"/>
      <c r="N9" s="64"/>
      <c r="P9" s="79"/>
      <c r="Q9" s="79"/>
      <c r="R9" s="79"/>
      <c r="S9" s="79"/>
    </row>
    <row r="10" spans="1:19" ht="39.6" x14ac:dyDescent="0.25">
      <c r="A10" s="106">
        <f t="shared" ref="A10" si="1">MAX(A6:A9)+1</f>
        <v>3</v>
      </c>
      <c r="B10" s="94" t="s">
        <v>15</v>
      </c>
      <c r="C10" s="95" t="s">
        <v>282</v>
      </c>
      <c r="D10" s="98" t="s">
        <v>16</v>
      </c>
      <c r="E10" s="113">
        <v>3</v>
      </c>
      <c r="F10" s="127" t="s">
        <v>13</v>
      </c>
      <c r="G10" s="114">
        <v>3</v>
      </c>
      <c r="H10" s="114" t="s">
        <v>14</v>
      </c>
      <c r="I10" s="123">
        <f>E10/G10*I$1</f>
        <v>4.1666666666666664E-2</v>
      </c>
      <c r="J10" s="72">
        <v>4.1666666666666664E-2</v>
      </c>
      <c r="K10" s="111">
        <v>0.5</v>
      </c>
      <c r="L10" s="87">
        <f>M8</f>
        <v>43832.979166666664</v>
      </c>
      <c r="M10" s="87">
        <f>L10+J10*(1-K10)</f>
        <v>43833</v>
      </c>
      <c r="N10" s="63"/>
      <c r="P10" s="78" t="str">
        <f>IF(L10=0,"Bitte prüfen","")</f>
        <v/>
      </c>
      <c r="Q10" s="78" t="str">
        <f>IF(J10/I10&lt;0.5,"Bitte prüfen","")</f>
        <v/>
      </c>
      <c r="R10" s="78" t="str">
        <f>IF(J10/I10&gt;2.5,"Bitte prüfen","")</f>
        <v/>
      </c>
      <c r="S10" s="78" t="str">
        <f>IF(K10&lt;0,"Bitte prüfen",IF(K10&gt;1.5,"Bitte prüfen",""))</f>
        <v/>
      </c>
    </row>
    <row r="11" spans="1:19" x14ac:dyDescent="0.25">
      <c r="A11" s="13"/>
      <c r="B11" s="96"/>
      <c r="C11" s="99"/>
      <c r="D11" s="99"/>
      <c r="E11" s="117"/>
      <c r="F11" s="128" t="s">
        <v>247</v>
      </c>
      <c r="G11" s="118"/>
      <c r="H11" s="119"/>
      <c r="I11" s="120"/>
      <c r="J11" s="75"/>
      <c r="K11" s="112"/>
      <c r="L11" s="77"/>
      <c r="M11" s="77"/>
      <c r="N11" s="64"/>
      <c r="P11" s="79"/>
      <c r="Q11" s="79"/>
      <c r="R11" s="79"/>
      <c r="S11" s="79"/>
    </row>
    <row r="12" spans="1:19" ht="39.6" x14ac:dyDescent="0.25">
      <c r="A12" s="106">
        <f t="shared" ref="A12" si="2">MAX(A8:A11)+1</f>
        <v>4</v>
      </c>
      <c r="B12" s="16" t="s">
        <v>219</v>
      </c>
      <c r="C12" s="21" t="s">
        <v>19</v>
      </c>
      <c r="D12" s="17" t="s">
        <v>240</v>
      </c>
      <c r="E12" s="129">
        <v>4</v>
      </c>
      <c r="F12" s="129" t="s">
        <v>13</v>
      </c>
      <c r="G12" s="130">
        <v>4</v>
      </c>
      <c r="H12" s="131" t="s">
        <v>14</v>
      </c>
      <c r="I12" s="123">
        <f>E12/G12*I$1</f>
        <v>4.1666666666666664E-2</v>
      </c>
      <c r="J12" s="72">
        <v>4.1666666666666664E-2</v>
      </c>
      <c r="K12" s="111">
        <v>1</v>
      </c>
      <c r="L12" s="87">
        <f>M10</f>
        <v>43833</v>
      </c>
      <c r="M12" s="87">
        <f>L12+J12*(1-K12)</f>
        <v>43833</v>
      </c>
      <c r="N12" s="89">
        <v>2</v>
      </c>
      <c r="P12" s="78" t="str">
        <f>IF(L12=0,"Bitte prüfen","")</f>
        <v/>
      </c>
      <c r="Q12" s="78" t="str">
        <f>IF(J12/I12&lt;0.5,"Bitte prüfen","")</f>
        <v/>
      </c>
      <c r="R12" s="78" t="str">
        <f>IF(J12/I12&gt;2.5,"Bitte prüfen","")</f>
        <v/>
      </c>
      <c r="S12" s="78" t="str">
        <f>IF(K12&lt;0,"Bitte prüfen",IF(K12&gt;1.5,"Bitte prüfen",""))</f>
        <v/>
      </c>
    </row>
    <row r="13" spans="1:19" ht="63.6" customHeight="1" x14ac:dyDescent="0.25">
      <c r="A13" s="13"/>
      <c r="B13" s="14"/>
      <c r="C13" s="15"/>
      <c r="D13" s="15"/>
      <c r="E13" s="117"/>
      <c r="F13" s="117"/>
      <c r="G13" s="118"/>
      <c r="H13" s="119" t="s">
        <v>23</v>
      </c>
      <c r="I13" s="120"/>
      <c r="J13" s="75"/>
      <c r="K13" s="112"/>
      <c r="L13" s="77"/>
      <c r="M13" s="77"/>
      <c r="N13" s="68"/>
      <c r="P13" s="79"/>
      <c r="Q13" s="79"/>
      <c r="R13" s="79"/>
      <c r="S13" s="79"/>
    </row>
    <row r="14" spans="1:19" ht="26.4" x14ac:dyDescent="0.25">
      <c r="A14" s="106">
        <f t="shared" ref="A14" si="3">MAX(A10:A13)+1</f>
        <v>5</v>
      </c>
      <c r="B14" s="20" t="s">
        <v>20</v>
      </c>
      <c r="C14" s="21" t="s">
        <v>21</v>
      </c>
      <c r="D14" s="17" t="s">
        <v>22</v>
      </c>
      <c r="E14" s="132">
        <v>2</v>
      </c>
      <c r="F14" s="132" t="s">
        <v>13</v>
      </c>
      <c r="G14" s="133">
        <v>1</v>
      </c>
      <c r="H14" s="131" t="s">
        <v>14</v>
      </c>
      <c r="I14" s="123">
        <f>E14/G14*I$1</f>
        <v>8.3333333333333329E-2</v>
      </c>
      <c r="J14" s="72">
        <v>8.3333333333333329E-2</v>
      </c>
      <c r="K14" s="111">
        <v>0.5</v>
      </c>
      <c r="L14" s="87">
        <f>M12</f>
        <v>43833</v>
      </c>
      <c r="M14" s="87">
        <f>L14+J14*(1-K14)</f>
        <v>43833.041666666664</v>
      </c>
      <c r="N14" s="92"/>
      <c r="P14" s="78" t="str">
        <f>IF(L14=0,"Bitte prüfen","")</f>
        <v/>
      </c>
      <c r="Q14" s="78" t="str">
        <f>IF(J14/I14&lt;0.5,"Bitte prüfen","")</f>
        <v/>
      </c>
      <c r="R14" s="78" t="str">
        <f>IF(J14/I14&gt;2.5,"Bitte prüfen","")</f>
        <v/>
      </c>
      <c r="S14" s="78" t="str">
        <f>IF(K14&lt;0,"Bitte prüfen",IF(K14&gt;1.5,"Bitte prüfen",""))</f>
        <v/>
      </c>
    </row>
    <row r="15" spans="1:19" x14ac:dyDescent="0.25">
      <c r="A15" s="13"/>
      <c r="B15" s="14"/>
      <c r="C15" s="15"/>
      <c r="D15" s="82" t="s">
        <v>267</v>
      </c>
      <c r="E15" s="117"/>
      <c r="F15" s="117"/>
      <c r="G15" s="118"/>
      <c r="H15" s="119"/>
      <c r="I15" s="120"/>
      <c r="J15" s="75"/>
      <c r="K15" s="112"/>
      <c r="L15" s="77"/>
      <c r="M15" s="77"/>
      <c r="N15" s="93"/>
      <c r="P15" s="79"/>
      <c r="Q15" s="79"/>
      <c r="R15" s="79"/>
      <c r="S15" s="79"/>
    </row>
    <row r="16" spans="1:19" ht="26.4" x14ac:dyDescent="0.25">
      <c r="A16" s="106">
        <f t="shared" ref="A16" si="4">MAX(A12:A15)+1</f>
        <v>6</v>
      </c>
      <c r="B16" s="9" t="s">
        <v>24</v>
      </c>
      <c r="C16" s="23" t="s">
        <v>25</v>
      </c>
      <c r="D16" s="10" t="s">
        <v>26</v>
      </c>
      <c r="E16" s="113">
        <v>90</v>
      </c>
      <c r="F16" s="113" t="s">
        <v>27</v>
      </c>
      <c r="G16" s="114">
        <v>60</v>
      </c>
      <c r="H16" s="114" t="s">
        <v>31</v>
      </c>
      <c r="I16" s="123">
        <f>E16/G16*I$1</f>
        <v>6.25E-2</v>
      </c>
      <c r="J16" s="72">
        <v>6.25E-2</v>
      </c>
      <c r="K16" s="111">
        <v>0</v>
      </c>
      <c r="L16" s="87">
        <f>M14</f>
        <v>43833.041666666664</v>
      </c>
      <c r="M16" s="87">
        <f>L16+J16*(1-K16)</f>
        <v>43833.104166666664</v>
      </c>
      <c r="N16" s="92"/>
      <c r="P16" s="78" t="str">
        <f>IF(L16=0,"Bitte prüfen","")</f>
        <v/>
      </c>
      <c r="Q16" s="78" t="str">
        <f>IF(J16/I16&lt;0.5,"Bitte prüfen","")</f>
        <v/>
      </c>
      <c r="R16" s="78" t="str">
        <f>IF(J16/I16&gt;2.5,"Bitte prüfen","")</f>
        <v/>
      </c>
      <c r="S16" s="78" t="str">
        <f>IF(K16&lt;0,"Bitte prüfen",IF(K16&gt;1.5,"Bitte prüfen",""))</f>
        <v/>
      </c>
    </row>
    <row r="17" spans="1:19" x14ac:dyDescent="0.25">
      <c r="A17" s="13"/>
      <c r="B17" s="14"/>
      <c r="C17" s="15"/>
      <c r="D17" s="15" t="s">
        <v>28</v>
      </c>
      <c r="E17" s="117"/>
      <c r="F17" s="117"/>
      <c r="G17" s="118"/>
      <c r="H17" s="119"/>
      <c r="I17" s="120"/>
      <c r="J17" s="75"/>
      <c r="K17" s="112"/>
      <c r="L17" s="77"/>
      <c r="M17" s="77"/>
      <c r="N17" s="93"/>
      <c r="P17" s="79"/>
      <c r="Q17" s="79"/>
      <c r="R17" s="79"/>
      <c r="S17" s="79"/>
    </row>
    <row r="18" spans="1:19" ht="26.4" x14ac:dyDescent="0.25">
      <c r="A18" s="106">
        <f t="shared" ref="A18" si="5">MAX(A14:A17)+1</f>
        <v>7</v>
      </c>
      <c r="B18" s="9" t="s">
        <v>32</v>
      </c>
      <c r="C18" s="10" t="s">
        <v>33</v>
      </c>
      <c r="D18" s="10" t="s">
        <v>34</v>
      </c>
      <c r="E18" s="113">
        <v>4</v>
      </c>
      <c r="F18" s="113" t="s">
        <v>13</v>
      </c>
      <c r="G18" s="114">
        <v>6</v>
      </c>
      <c r="H18" s="115" t="s">
        <v>14</v>
      </c>
      <c r="I18" s="123">
        <f>E18/G18*I$1</f>
        <v>2.7777777777777776E-2</v>
      </c>
      <c r="J18" s="72">
        <v>3.125E-2</v>
      </c>
      <c r="K18" s="111">
        <v>0</v>
      </c>
      <c r="L18" s="87">
        <f>M16</f>
        <v>43833.104166666664</v>
      </c>
      <c r="M18" s="87">
        <f>L18+J18*(1-K18)</f>
        <v>43833.135416666664</v>
      </c>
      <c r="N18" s="92"/>
      <c r="P18" s="78" t="str">
        <f>IF(L18=0,"Bitte prüfen","")</f>
        <v/>
      </c>
      <c r="Q18" s="78" t="str">
        <f>IF(J18/I18&lt;0.5,"Bitte prüfen","")</f>
        <v/>
      </c>
      <c r="R18" s="78" t="str">
        <f>IF(J18/I18&gt;2.5,"Bitte prüfen","")</f>
        <v/>
      </c>
      <c r="S18" s="78" t="str">
        <f>IF(K18&lt;0,"Bitte prüfen",IF(K18&gt;1.5,"Bitte prüfen",""))</f>
        <v/>
      </c>
    </row>
    <row r="19" spans="1:19" ht="39.6" x14ac:dyDescent="0.25">
      <c r="A19" s="13"/>
      <c r="B19" s="14"/>
      <c r="C19" s="15"/>
      <c r="D19" s="15" t="s">
        <v>35</v>
      </c>
      <c r="E19" s="117"/>
      <c r="F19" s="117"/>
      <c r="G19" s="118"/>
      <c r="H19" s="119"/>
      <c r="I19" s="120"/>
      <c r="J19" s="75"/>
      <c r="K19" s="112"/>
      <c r="L19" s="77"/>
      <c r="M19" s="77"/>
      <c r="N19" s="93"/>
      <c r="P19" s="79"/>
      <c r="Q19" s="79"/>
      <c r="R19" s="79"/>
      <c r="S19" s="79"/>
    </row>
    <row r="20" spans="1:19" ht="26.4" x14ac:dyDescent="0.25">
      <c r="A20" s="106">
        <f t="shared" ref="A20" si="6">MAX(A16:A19)+1</f>
        <v>8</v>
      </c>
      <c r="B20" s="16" t="s">
        <v>36</v>
      </c>
      <c r="C20" s="10" t="s">
        <v>37</v>
      </c>
      <c r="D20" s="17" t="s">
        <v>38</v>
      </c>
      <c r="E20" s="129">
        <v>70</v>
      </c>
      <c r="F20" s="134" t="s">
        <v>248</v>
      </c>
      <c r="G20" s="130">
        <v>150</v>
      </c>
      <c r="H20" s="114" t="s">
        <v>31</v>
      </c>
      <c r="I20" s="123">
        <f>E20/G20*I$1</f>
        <v>1.9444444444444445E-2</v>
      </c>
      <c r="J20" s="72">
        <v>2.0833333333333332E-2</v>
      </c>
      <c r="K20" s="111">
        <v>0</v>
      </c>
      <c r="L20" s="87">
        <f>M18</f>
        <v>43833.135416666664</v>
      </c>
      <c r="M20" s="87">
        <f>L20+J20*(1-K20)</f>
        <v>43833.15625</v>
      </c>
      <c r="N20" s="92"/>
      <c r="P20" s="78" t="str">
        <f>IF(L20=0,"Bitte prüfen","")</f>
        <v/>
      </c>
      <c r="Q20" s="78" t="str">
        <f>IF(J20/I20&lt;0.5,"Bitte prüfen","")</f>
        <v/>
      </c>
      <c r="R20" s="78" t="str">
        <f>IF(J20/I20&gt;2.5,"Bitte prüfen","")</f>
        <v/>
      </c>
      <c r="S20" s="78" t="str">
        <f>IF(K20&lt;0,"Bitte prüfen",IF(K20&gt;1.5,"Bitte prüfen",""))</f>
        <v/>
      </c>
    </row>
    <row r="21" spans="1:19" x14ac:dyDescent="0.25">
      <c r="A21" s="13"/>
      <c r="B21" s="16"/>
      <c r="C21" s="17"/>
      <c r="D21" s="17"/>
      <c r="E21" s="129"/>
      <c r="F21" s="129" t="s">
        <v>249</v>
      </c>
      <c r="G21" s="130"/>
      <c r="H21" s="130"/>
      <c r="I21" s="120"/>
      <c r="J21" s="75"/>
      <c r="K21" s="112"/>
      <c r="L21" s="77"/>
      <c r="M21" s="77"/>
      <c r="N21" s="93"/>
      <c r="P21" s="79"/>
      <c r="Q21" s="79"/>
      <c r="R21" s="79"/>
      <c r="S21" s="79"/>
    </row>
    <row r="22" spans="1:19" ht="39.6" x14ac:dyDescent="0.25">
      <c r="A22" s="106">
        <f t="shared" ref="A22" si="7">MAX(A18:A21)+1</f>
        <v>9</v>
      </c>
      <c r="B22" s="9" t="s">
        <v>40</v>
      </c>
      <c r="C22" s="9" t="s">
        <v>41</v>
      </c>
      <c r="D22" s="10" t="s">
        <v>42</v>
      </c>
      <c r="E22" s="113">
        <v>40</v>
      </c>
      <c r="F22" s="113" t="s">
        <v>254</v>
      </c>
      <c r="G22" s="114">
        <v>55</v>
      </c>
      <c r="H22" s="115" t="s">
        <v>31</v>
      </c>
      <c r="I22" s="123">
        <f>E22/G22*I$1</f>
        <v>3.0303030303030304E-2</v>
      </c>
      <c r="J22" s="72">
        <v>3.125E-2</v>
      </c>
      <c r="K22" s="111">
        <v>0</v>
      </c>
      <c r="L22" s="87">
        <f>M20</f>
        <v>43833.15625</v>
      </c>
      <c r="M22" s="87">
        <f>L22+J22*(1-K22)</f>
        <v>43833.1875</v>
      </c>
      <c r="N22" s="92"/>
      <c r="P22" s="78" t="str">
        <f>IF(L22=0,"Bitte prüfen","")</f>
        <v/>
      </c>
      <c r="Q22" s="78" t="str">
        <f>IF(J22/I22&lt;0.5,"Bitte prüfen","")</f>
        <v/>
      </c>
      <c r="R22" s="78" t="str">
        <f>IF(J22/I22&gt;2.5,"Bitte prüfen","")</f>
        <v/>
      </c>
      <c r="S22" s="78" t="str">
        <f>IF(K22&lt;0,"Bitte prüfen",IF(K22&gt;1.5,"Bitte prüfen",""))</f>
        <v/>
      </c>
    </row>
    <row r="23" spans="1:19" ht="45.6" customHeight="1" x14ac:dyDescent="0.25">
      <c r="A23" s="13"/>
      <c r="B23" s="14"/>
      <c r="C23" s="14"/>
      <c r="D23" s="15"/>
      <c r="E23" s="117"/>
      <c r="F23" s="117" t="s">
        <v>255</v>
      </c>
      <c r="G23" s="118"/>
      <c r="H23" s="119" t="s">
        <v>43</v>
      </c>
      <c r="I23" s="120"/>
      <c r="J23" s="75"/>
      <c r="K23" s="112"/>
      <c r="L23" s="77"/>
      <c r="M23" s="77"/>
      <c r="N23" s="93"/>
      <c r="P23" s="79"/>
      <c r="Q23" s="79"/>
      <c r="R23" s="79"/>
      <c r="S23" s="79"/>
    </row>
    <row r="24" spans="1:19" ht="26.4" x14ac:dyDescent="0.25">
      <c r="A24" s="106">
        <f t="shared" ref="A24" si="8">MAX(A20:A23)+1</f>
        <v>10</v>
      </c>
      <c r="B24" s="9" t="s">
        <v>44</v>
      </c>
      <c r="C24" s="10" t="s">
        <v>45</v>
      </c>
      <c r="D24" s="10"/>
      <c r="E24" s="113">
        <v>40</v>
      </c>
      <c r="F24" s="113" t="s">
        <v>254</v>
      </c>
      <c r="G24" s="114">
        <v>70</v>
      </c>
      <c r="H24" s="115" t="s">
        <v>31</v>
      </c>
      <c r="I24" s="123">
        <f>E24/G24*I$1</f>
        <v>2.3809523809523808E-2</v>
      </c>
      <c r="J24" s="72">
        <v>2.0833333333333332E-2</v>
      </c>
      <c r="K24" s="111">
        <v>1</v>
      </c>
      <c r="L24" s="87">
        <f>M22</f>
        <v>43833.1875</v>
      </c>
      <c r="M24" s="87">
        <f>L24+J24*(1-K24)</f>
        <v>43833.1875</v>
      </c>
      <c r="N24" s="92"/>
      <c r="P24" s="78" t="str">
        <f>IF(L24=0,"Bitte prüfen","")</f>
        <v/>
      </c>
      <c r="Q24" s="78" t="str">
        <f>IF(J24/I24&lt;0.5,"Bitte prüfen","")</f>
        <v/>
      </c>
      <c r="R24" s="78" t="str">
        <f>IF(J24/I24&gt;2.5,"Bitte prüfen","")</f>
        <v/>
      </c>
      <c r="S24" s="78" t="str">
        <f>IF(K24&lt;0,"Bitte prüfen",IF(K24&gt;1.5,"Bitte prüfen",""))</f>
        <v/>
      </c>
    </row>
    <row r="25" spans="1:19" x14ac:dyDescent="0.25">
      <c r="A25" s="13"/>
      <c r="B25" s="14"/>
      <c r="C25" s="15"/>
      <c r="D25" s="15"/>
      <c r="E25" s="117"/>
      <c r="F25" s="117" t="s">
        <v>255</v>
      </c>
      <c r="G25" s="118"/>
      <c r="H25" s="119"/>
      <c r="I25" s="120"/>
      <c r="J25" s="75"/>
      <c r="K25" s="112"/>
      <c r="L25" s="77"/>
      <c r="M25" s="77"/>
      <c r="N25" s="93"/>
      <c r="P25" s="79"/>
      <c r="Q25" s="79"/>
      <c r="R25" s="79"/>
      <c r="S25" s="79"/>
    </row>
    <row r="26" spans="1:19" ht="26.4" x14ac:dyDescent="0.25">
      <c r="A26" s="106">
        <f t="shared" ref="A26" si="9">MAX(A22:A25)+1</f>
        <v>11</v>
      </c>
      <c r="B26" s="9" t="s">
        <v>46</v>
      </c>
      <c r="C26" s="10" t="s">
        <v>47</v>
      </c>
      <c r="D26" s="10" t="s">
        <v>48</v>
      </c>
      <c r="E26" s="113">
        <v>40</v>
      </c>
      <c r="F26" s="113" t="s">
        <v>254</v>
      </c>
      <c r="G26" s="114">
        <v>60</v>
      </c>
      <c r="H26" s="115" t="s">
        <v>31</v>
      </c>
      <c r="I26" s="170">
        <f>E26/G26*I$1</f>
        <v>2.7777777777777776E-2</v>
      </c>
      <c r="J26" s="72">
        <v>3.125E-2</v>
      </c>
      <c r="K26" s="111">
        <v>1</v>
      </c>
      <c r="L26" s="87">
        <f>M24</f>
        <v>43833.1875</v>
      </c>
      <c r="M26" s="87">
        <f>L26+J26*(1-K26)</f>
        <v>43833.1875</v>
      </c>
      <c r="N26" s="92"/>
      <c r="P26" s="78" t="str">
        <f>IF(L26=0,"Bitte prüfen","")</f>
        <v/>
      </c>
      <c r="Q26" s="78" t="str">
        <f>IF(J26/I26&lt;0.5,"Bitte prüfen","")</f>
        <v/>
      </c>
      <c r="R26" s="78" t="str">
        <f>IF(J26/I26&gt;2.5,"Bitte prüfen","")</f>
        <v/>
      </c>
      <c r="S26" s="78" t="str">
        <f>IF(K26&lt;0,"Bitte prüfen",IF(K26&gt;1.5,"Bitte prüfen",""))</f>
        <v/>
      </c>
    </row>
    <row r="27" spans="1:19" x14ac:dyDescent="0.25">
      <c r="A27" s="13"/>
      <c r="B27" s="14" t="s">
        <v>49</v>
      </c>
      <c r="C27" s="15"/>
      <c r="D27" s="15"/>
      <c r="E27" s="117"/>
      <c r="F27" s="117" t="s">
        <v>255</v>
      </c>
      <c r="G27" s="118"/>
      <c r="H27" s="119"/>
      <c r="I27" s="120"/>
      <c r="J27" s="75"/>
      <c r="K27" s="112"/>
      <c r="L27" s="77"/>
      <c r="M27" s="77"/>
      <c r="N27" s="93"/>
      <c r="P27" s="79"/>
      <c r="Q27" s="79"/>
      <c r="R27" s="79"/>
      <c r="S27" s="79"/>
    </row>
    <row r="28" spans="1:19" ht="26.4" x14ac:dyDescent="0.25">
      <c r="A28" s="106">
        <f t="shared" ref="A28" si="10">MAX(A24:A27)+1</f>
        <v>12</v>
      </c>
      <c r="B28" s="9" t="s">
        <v>50</v>
      </c>
      <c r="C28" s="10" t="s">
        <v>51</v>
      </c>
      <c r="D28" s="10" t="s">
        <v>52</v>
      </c>
      <c r="E28" s="113">
        <v>80</v>
      </c>
      <c r="F28" s="113" t="s">
        <v>53</v>
      </c>
      <c r="G28" s="114">
        <v>30</v>
      </c>
      <c r="H28" s="115" t="s">
        <v>95</v>
      </c>
      <c r="I28" s="123">
        <f>E28/G28*I$1</f>
        <v>0.1111111111111111</v>
      </c>
      <c r="J28" s="72">
        <v>0.125</v>
      </c>
      <c r="K28" s="111">
        <v>0</v>
      </c>
      <c r="L28" s="87">
        <f>M26</f>
        <v>43833.1875</v>
      </c>
      <c r="M28" s="87">
        <f>L28+J28*(1-K28)</f>
        <v>43833.3125</v>
      </c>
      <c r="N28" s="92"/>
      <c r="P28" s="78" t="str">
        <f>IF(L28=0,"Bitte prüfen","")</f>
        <v/>
      </c>
      <c r="Q28" s="78" t="str">
        <f>IF(J28/I28&lt;0.5,"Bitte prüfen","")</f>
        <v/>
      </c>
      <c r="R28" s="78" t="str">
        <f>IF(J28/I28&gt;2.5,"Bitte prüfen","")</f>
        <v/>
      </c>
      <c r="S28" s="78" t="str">
        <f>IF(K28&lt;0,"Bitte prüfen",IF(K28&gt;1.5,"Bitte prüfen",""))</f>
        <v/>
      </c>
    </row>
    <row r="29" spans="1:19" x14ac:dyDescent="0.25">
      <c r="A29" s="13"/>
      <c r="B29" s="14"/>
      <c r="C29" s="24"/>
      <c r="D29" s="24"/>
      <c r="E29" s="117"/>
      <c r="F29" s="117"/>
      <c r="G29" s="118"/>
      <c r="H29" s="119"/>
      <c r="I29" s="120"/>
      <c r="J29" s="75"/>
      <c r="K29" s="112"/>
      <c r="L29" s="77"/>
      <c r="M29" s="77"/>
      <c r="N29" s="93"/>
      <c r="P29" s="79"/>
      <c r="Q29" s="79"/>
      <c r="R29" s="79"/>
      <c r="S29" s="79"/>
    </row>
    <row r="30" spans="1:19" ht="79.2" x14ac:dyDescent="0.25">
      <c r="A30" s="172">
        <f t="shared" ref="A30" si="11">MAX(A26:A29)+1</f>
        <v>13</v>
      </c>
      <c r="B30" s="173" t="s">
        <v>131</v>
      </c>
      <c r="C30" s="174" t="s">
        <v>55</v>
      </c>
      <c r="D30" s="174" t="s">
        <v>56</v>
      </c>
      <c r="E30" s="175">
        <v>1</v>
      </c>
      <c r="F30" s="175" t="s">
        <v>13</v>
      </c>
      <c r="G30" s="177">
        <v>2</v>
      </c>
      <c r="H30" s="178" t="s">
        <v>14</v>
      </c>
      <c r="I30" s="179">
        <f>E30/G30*I$1</f>
        <v>2.0833333333333332E-2</v>
      </c>
      <c r="J30" s="180">
        <v>2.0833333333333332E-2</v>
      </c>
      <c r="K30" s="192">
        <v>0</v>
      </c>
      <c r="L30" s="182">
        <f>M28</f>
        <v>43833.3125</v>
      </c>
      <c r="M30" s="182">
        <f>L30+J30*(1-K30)</f>
        <v>43833.333333333336</v>
      </c>
      <c r="N30" s="210"/>
      <c r="P30" s="185" t="str">
        <f>IF(L30=0,"Bitte prüfen","")</f>
        <v/>
      </c>
      <c r="Q30" s="185" t="str">
        <f>IF(J30/I30&lt;0.5,"Bitte prüfen","")</f>
        <v/>
      </c>
      <c r="R30" s="185" t="str">
        <f>IF(J30/I30&gt;2.5,"Bitte prüfen","")</f>
        <v/>
      </c>
      <c r="S30" s="185" t="str">
        <f>IF(K30&lt;0,"Bitte prüfen",IF(K30&gt;1.5,"Bitte prüfen",""))</f>
        <v/>
      </c>
    </row>
    <row r="31" spans="1:19" x14ac:dyDescent="0.25">
      <c r="A31" s="106">
        <f>MAX(A28:A30)+1</f>
        <v>14</v>
      </c>
      <c r="B31" s="16" t="s">
        <v>132</v>
      </c>
      <c r="C31" s="17" t="s">
        <v>55</v>
      </c>
      <c r="D31" s="17"/>
      <c r="E31" s="129">
        <v>1</v>
      </c>
      <c r="F31" s="129" t="s">
        <v>13</v>
      </c>
      <c r="G31" s="130">
        <v>2</v>
      </c>
      <c r="H31" s="131" t="s">
        <v>14</v>
      </c>
      <c r="I31" s="123">
        <f>E31/G31*I$1</f>
        <v>2.0833333333333332E-2</v>
      </c>
      <c r="J31" s="83">
        <v>2.0833333333333332E-2</v>
      </c>
      <c r="K31" s="189">
        <v>1</v>
      </c>
      <c r="L31" s="171">
        <f>M30</f>
        <v>43833.333333333336</v>
      </c>
      <c r="M31" s="171">
        <f>L31+J31*(1-K31)</f>
        <v>43833.333333333336</v>
      </c>
      <c r="N31" s="205"/>
      <c r="P31" s="78" t="str">
        <f>IF(L31=0,"Bitte prüfen","")</f>
        <v/>
      </c>
      <c r="Q31" s="78" t="str">
        <f>IF(J31/I31&lt;0.5,"Bitte prüfen","")</f>
        <v/>
      </c>
      <c r="R31" s="78" t="str">
        <f>IF(J31/I31&gt;2.5,"Bitte prüfen","")</f>
        <v/>
      </c>
      <c r="S31" s="78" t="str">
        <f>IF(K31&lt;0,"Bitte prüfen",IF(K31&gt;1.5,"Bitte prüfen",""))</f>
        <v/>
      </c>
    </row>
    <row r="32" spans="1:19" x14ac:dyDescent="0.25">
      <c r="A32" s="13"/>
      <c r="B32" s="14"/>
      <c r="C32" s="15"/>
      <c r="D32" s="15"/>
      <c r="E32" s="117"/>
      <c r="F32" s="117"/>
      <c r="G32" s="118"/>
      <c r="H32" s="119"/>
      <c r="I32" s="120"/>
      <c r="J32" s="75"/>
      <c r="K32" s="112"/>
      <c r="L32" s="77"/>
      <c r="M32" s="77"/>
      <c r="N32" s="93"/>
      <c r="P32" s="79"/>
      <c r="Q32" s="79"/>
      <c r="R32" s="79"/>
      <c r="S32" s="79"/>
    </row>
    <row r="33" spans="1:19" ht="26.4" x14ac:dyDescent="0.25">
      <c r="A33" s="106">
        <f>MAX(A30:A32)+1</f>
        <v>15</v>
      </c>
      <c r="B33" s="9" t="s">
        <v>133</v>
      </c>
      <c r="C33" s="10" t="s">
        <v>134</v>
      </c>
      <c r="D33" s="10" t="s">
        <v>135</v>
      </c>
      <c r="E33" s="113">
        <v>3</v>
      </c>
      <c r="F33" s="113" t="s">
        <v>13</v>
      </c>
      <c r="G33" s="114">
        <v>2</v>
      </c>
      <c r="H33" s="115" t="s">
        <v>14</v>
      </c>
      <c r="I33" s="123">
        <f>E33/G33*I$1</f>
        <v>6.25E-2</v>
      </c>
      <c r="J33" s="72">
        <v>6.25E-2</v>
      </c>
      <c r="K33" s="111">
        <v>0</v>
      </c>
      <c r="L33" s="87">
        <f>M31</f>
        <v>43833.333333333336</v>
      </c>
      <c r="M33" s="87">
        <f>L33+J33*(1-K33)</f>
        <v>43833.395833333336</v>
      </c>
      <c r="N33" s="92"/>
      <c r="P33" s="78" t="str">
        <f>IF(L33=0,"Bitte prüfen","")</f>
        <v/>
      </c>
      <c r="Q33" s="78" t="str">
        <f>IF(J33/I33&lt;0.5,"Bitte prüfen","")</f>
        <v/>
      </c>
      <c r="R33" s="78" t="str">
        <f>IF(J33/I33&gt;2.5,"Bitte prüfen","")</f>
        <v/>
      </c>
      <c r="S33" s="78" t="str">
        <f>IF(K33&lt;0,"Bitte prüfen",IF(K33&gt;1.5,"Bitte prüfen",""))</f>
        <v/>
      </c>
    </row>
    <row r="34" spans="1:19" x14ac:dyDescent="0.25">
      <c r="A34" s="13"/>
      <c r="B34" s="14"/>
      <c r="C34" s="15"/>
      <c r="D34" s="15"/>
      <c r="E34" s="117"/>
      <c r="F34" s="117"/>
      <c r="G34" s="118"/>
      <c r="H34" s="119"/>
      <c r="I34" s="120"/>
      <c r="J34" s="75"/>
      <c r="K34" s="112"/>
      <c r="L34" s="77"/>
      <c r="M34" s="77"/>
      <c r="N34" s="93"/>
      <c r="P34" s="79"/>
      <c r="Q34" s="79"/>
      <c r="R34" s="79"/>
      <c r="S34" s="79"/>
    </row>
    <row r="35" spans="1:19" x14ac:dyDescent="0.25">
      <c r="A35" s="106">
        <f t="shared" ref="A35" si="12">MAX(A31:A34)+1</f>
        <v>16</v>
      </c>
      <c r="B35" s="9" t="s">
        <v>136</v>
      </c>
      <c r="C35" s="10" t="s">
        <v>134</v>
      </c>
      <c r="D35" s="10"/>
      <c r="E35" s="113">
        <v>3</v>
      </c>
      <c r="F35" s="113" t="s">
        <v>13</v>
      </c>
      <c r="G35" s="114">
        <v>2</v>
      </c>
      <c r="H35" s="115" t="s">
        <v>14</v>
      </c>
      <c r="I35" s="123">
        <f>E35/G35*I$1</f>
        <v>6.25E-2</v>
      </c>
      <c r="J35" s="72">
        <v>6.25E-2</v>
      </c>
      <c r="K35" s="111">
        <v>1</v>
      </c>
      <c r="L35" s="87">
        <f>M33</f>
        <v>43833.395833333336</v>
      </c>
      <c r="M35" s="87">
        <f>L35+J35*(1-K35)</f>
        <v>43833.395833333336</v>
      </c>
      <c r="N35" s="92"/>
      <c r="P35" s="78" t="str">
        <f>IF(L35=0,"Bitte prüfen","")</f>
        <v/>
      </c>
      <c r="Q35" s="78" t="str">
        <f>IF(J35/I35&lt;0.5,"Bitte prüfen","")</f>
        <v/>
      </c>
      <c r="R35" s="78" t="str">
        <f>IF(J35/I35&gt;2.5,"Bitte prüfen","")</f>
        <v/>
      </c>
      <c r="S35" s="78" t="str">
        <f>IF(K35&lt;0,"Bitte prüfen",IF(K35&gt;1.5,"Bitte prüfen",""))</f>
        <v/>
      </c>
    </row>
    <row r="36" spans="1:19" x14ac:dyDescent="0.25">
      <c r="A36" s="13"/>
      <c r="B36" s="14"/>
      <c r="C36" s="15"/>
      <c r="D36" s="15"/>
      <c r="E36" s="117"/>
      <c r="F36" s="117"/>
      <c r="G36" s="118"/>
      <c r="H36" s="119"/>
      <c r="I36" s="120"/>
      <c r="J36" s="75"/>
      <c r="K36" s="112"/>
      <c r="L36" s="77"/>
      <c r="M36" s="77"/>
      <c r="N36" s="93"/>
      <c r="P36" s="79"/>
      <c r="Q36" s="79"/>
      <c r="R36" s="79"/>
      <c r="S36" s="79"/>
    </row>
    <row r="37" spans="1:19" s="25" customFormat="1" x14ac:dyDescent="0.25">
      <c r="A37" s="106">
        <f t="shared" ref="A37" si="13">MAX(A33:A36)+1</f>
        <v>17</v>
      </c>
      <c r="B37" s="9" t="s">
        <v>137</v>
      </c>
      <c r="C37" s="10" t="s">
        <v>138</v>
      </c>
      <c r="D37" s="10"/>
      <c r="E37" s="113">
        <v>3</v>
      </c>
      <c r="F37" s="113" t="s">
        <v>13</v>
      </c>
      <c r="G37" s="114">
        <v>1.25</v>
      </c>
      <c r="H37" s="115" t="s">
        <v>14</v>
      </c>
      <c r="I37" s="123">
        <f>E37/G37*I$1</f>
        <v>9.9999999999999992E-2</v>
      </c>
      <c r="J37" s="72">
        <v>0.10416666666666667</v>
      </c>
      <c r="K37" s="111">
        <v>0</v>
      </c>
      <c r="L37" s="87">
        <f>M35</f>
        <v>43833.395833333336</v>
      </c>
      <c r="M37" s="87">
        <f>L37+J37*(1-K37)</f>
        <v>43833.5</v>
      </c>
      <c r="N37" s="92"/>
      <c r="O37"/>
      <c r="P37" s="78" t="str">
        <f>IF(L37=0,"Bitte prüfen","")</f>
        <v/>
      </c>
      <c r="Q37" s="78" t="str">
        <f>IF(J37/I37&lt;0.5,"Bitte prüfen","")</f>
        <v/>
      </c>
      <c r="R37" s="78" t="str">
        <f>IF(J37/I37&gt;2.5,"Bitte prüfen","")</f>
        <v/>
      </c>
      <c r="S37" s="78" t="str">
        <f>IF(K37&lt;0,"Bitte prüfen",IF(K37&gt;1.5,"Bitte prüfen",""))</f>
        <v/>
      </c>
    </row>
    <row r="38" spans="1:19" s="25" customFormat="1" x14ac:dyDescent="0.25">
      <c r="A38" s="13"/>
      <c r="B38" s="14"/>
      <c r="C38" s="15"/>
      <c r="D38" s="15"/>
      <c r="E38" s="117"/>
      <c r="F38" s="117"/>
      <c r="G38" s="118"/>
      <c r="H38" s="119"/>
      <c r="I38" s="120"/>
      <c r="J38" s="75"/>
      <c r="K38" s="112"/>
      <c r="L38" s="77"/>
      <c r="M38" s="77"/>
      <c r="N38" s="93"/>
      <c r="O38"/>
      <c r="P38" s="79"/>
      <c r="Q38" s="79"/>
      <c r="R38" s="79"/>
      <c r="S38" s="79"/>
    </row>
    <row r="39" spans="1:19" x14ac:dyDescent="0.25">
      <c r="A39" s="106">
        <f t="shared" ref="A39" si="14">MAX(A35:A38)+1</f>
        <v>18</v>
      </c>
      <c r="B39" s="9" t="s">
        <v>139</v>
      </c>
      <c r="C39" s="10" t="s">
        <v>138</v>
      </c>
      <c r="D39" s="10"/>
      <c r="E39" s="113">
        <v>3</v>
      </c>
      <c r="F39" s="113" t="s">
        <v>13</v>
      </c>
      <c r="G39" s="114">
        <v>1.25</v>
      </c>
      <c r="H39" s="115" t="s">
        <v>14</v>
      </c>
      <c r="I39" s="123">
        <f>E39/G39*I$1</f>
        <v>9.9999999999999992E-2</v>
      </c>
      <c r="J39" s="72">
        <v>0.10416666666666667</v>
      </c>
      <c r="K39" s="111">
        <v>1</v>
      </c>
      <c r="L39" s="87">
        <f>M37</f>
        <v>43833.5</v>
      </c>
      <c r="M39" s="87">
        <f>L39+J39*(1-K39)</f>
        <v>43833.5</v>
      </c>
      <c r="N39" s="92"/>
      <c r="P39" s="78" t="str">
        <f>IF(L39=0,"Bitte prüfen","")</f>
        <v/>
      </c>
      <c r="Q39" s="78" t="str">
        <f>IF(J39/I39&lt;0.5,"Bitte prüfen","")</f>
        <v/>
      </c>
      <c r="R39" s="78" t="str">
        <f>IF(J39/I39&gt;2.5,"Bitte prüfen","")</f>
        <v/>
      </c>
      <c r="S39" s="78" t="str">
        <f>IF(K39&lt;0,"Bitte prüfen",IF(K39&gt;1.5,"Bitte prüfen",""))</f>
        <v/>
      </c>
    </row>
    <row r="40" spans="1:19" x14ac:dyDescent="0.25">
      <c r="A40" s="13"/>
      <c r="B40" s="14"/>
      <c r="C40" s="15"/>
      <c r="D40" s="15"/>
      <c r="E40" s="117"/>
      <c r="F40" s="117"/>
      <c r="G40" s="118"/>
      <c r="H40" s="119"/>
      <c r="I40" s="120"/>
      <c r="J40" s="75"/>
      <c r="K40" s="112"/>
      <c r="L40" s="77"/>
      <c r="M40" s="77"/>
      <c r="N40" s="93"/>
      <c r="P40" s="79"/>
      <c r="Q40" s="79"/>
      <c r="R40" s="79"/>
      <c r="S40" s="79"/>
    </row>
    <row r="41" spans="1:19" ht="26.4" x14ac:dyDescent="0.25">
      <c r="A41" s="106">
        <f t="shared" ref="A41" si="15">MAX(A37:A40)+1</f>
        <v>19</v>
      </c>
      <c r="B41" s="9" t="s">
        <v>140</v>
      </c>
      <c r="C41" s="10" t="s">
        <v>141</v>
      </c>
      <c r="D41" s="10"/>
      <c r="E41" s="113">
        <v>1</v>
      </c>
      <c r="F41" s="113" t="s">
        <v>13</v>
      </c>
      <c r="G41" s="114">
        <v>0.67</v>
      </c>
      <c r="H41" s="115" t="s">
        <v>14</v>
      </c>
      <c r="I41" s="123">
        <f>E41/G41*I$1</f>
        <v>6.2189054726368154E-2</v>
      </c>
      <c r="J41" s="72">
        <v>6.25E-2</v>
      </c>
      <c r="K41" s="111">
        <v>0</v>
      </c>
      <c r="L41" s="87">
        <f>M39</f>
        <v>43833.5</v>
      </c>
      <c r="M41" s="87">
        <f>L41+J41*(1-K41)</f>
        <v>43833.5625</v>
      </c>
      <c r="N41" s="92"/>
      <c r="P41" s="78" t="str">
        <f>IF(L41=0,"Bitte prüfen","")</f>
        <v/>
      </c>
      <c r="Q41" s="78" t="str">
        <f>IF(J41/I41&lt;0.5,"Bitte prüfen","")</f>
        <v/>
      </c>
      <c r="R41" s="78" t="str">
        <f>IF(J41/I41&gt;2.5,"Bitte prüfen","")</f>
        <v/>
      </c>
      <c r="S41" s="78" t="str">
        <f>IF(K41&lt;0,"Bitte prüfen",IF(K41&gt;1.5,"Bitte prüfen",""))</f>
        <v/>
      </c>
    </row>
    <row r="42" spans="1:19" x14ac:dyDescent="0.25">
      <c r="A42" s="13"/>
      <c r="B42" s="14"/>
      <c r="C42" s="15"/>
      <c r="D42" s="15"/>
      <c r="E42" s="117"/>
      <c r="F42" s="117"/>
      <c r="G42" s="118"/>
      <c r="H42" s="119"/>
      <c r="I42" s="120"/>
      <c r="J42" s="75"/>
      <c r="K42" s="112"/>
      <c r="L42" s="77"/>
      <c r="M42" s="77"/>
      <c r="N42" s="93"/>
      <c r="P42" s="79"/>
      <c r="Q42" s="79"/>
      <c r="R42" s="79"/>
      <c r="S42" s="79"/>
    </row>
    <row r="43" spans="1:19" ht="26.4" x14ac:dyDescent="0.25">
      <c r="A43" s="106">
        <f t="shared" ref="A43" si="16">MAX(A39:A42)+1</f>
        <v>20</v>
      </c>
      <c r="B43" s="9" t="s">
        <v>142</v>
      </c>
      <c r="C43" s="10" t="s">
        <v>141</v>
      </c>
      <c r="D43" s="10"/>
      <c r="E43" s="113">
        <v>1</v>
      </c>
      <c r="F43" s="113" t="s">
        <v>13</v>
      </c>
      <c r="G43" s="114">
        <v>0.67</v>
      </c>
      <c r="H43" s="115" t="s">
        <v>14</v>
      </c>
      <c r="I43" s="123">
        <f>E43/G43*I$1</f>
        <v>6.2189054726368154E-2</v>
      </c>
      <c r="J43" s="72">
        <v>6.25E-2</v>
      </c>
      <c r="K43" s="111">
        <v>1</v>
      </c>
      <c r="L43" s="87">
        <f>M41</f>
        <v>43833.5625</v>
      </c>
      <c r="M43" s="87">
        <f>L43+J43*(1-K43)</f>
        <v>43833.5625</v>
      </c>
      <c r="N43" s="92"/>
      <c r="P43" s="78" t="str">
        <f>IF(L43=0,"Bitte prüfen","")</f>
        <v/>
      </c>
      <c r="Q43" s="78" t="str">
        <f>IF(J43/I43&lt;0.5,"Bitte prüfen","")</f>
        <v/>
      </c>
      <c r="R43" s="78" t="str">
        <f>IF(J43/I43&gt;2.5,"Bitte prüfen","")</f>
        <v/>
      </c>
      <c r="S43" s="78" t="str">
        <f>IF(K43&lt;0,"Bitte prüfen",IF(K43&gt;1.5,"Bitte prüfen",""))</f>
        <v/>
      </c>
    </row>
    <row r="44" spans="1:19" x14ac:dyDescent="0.25">
      <c r="A44" s="13"/>
      <c r="B44" s="14"/>
      <c r="C44" s="15"/>
      <c r="D44" s="15"/>
      <c r="E44" s="117"/>
      <c r="F44" s="117"/>
      <c r="G44" s="118"/>
      <c r="H44" s="119"/>
      <c r="I44" s="120"/>
      <c r="J44" s="75"/>
      <c r="K44" s="112"/>
      <c r="L44" s="77"/>
      <c r="M44" s="77"/>
      <c r="N44" s="93"/>
      <c r="P44" s="79"/>
      <c r="Q44" s="79"/>
      <c r="R44" s="79"/>
      <c r="S44" s="79"/>
    </row>
    <row r="45" spans="1:19" x14ac:dyDescent="0.25">
      <c r="A45" s="106">
        <f t="shared" ref="A45" si="17">MAX(A43:A44)+1</f>
        <v>21</v>
      </c>
      <c r="B45" s="9" t="s">
        <v>143</v>
      </c>
      <c r="C45" s="10" t="s">
        <v>144</v>
      </c>
      <c r="D45" s="10"/>
      <c r="E45" s="113">
        <v>2</v>
      </c>
      <c r="F45" s="113" t="s">
        <v>13</v>
      </c>
      <c r="G45" s="114">
        <v>0.5</v>
      </c>
      <c r="H45" s="115" t="s">
        <v>14</v>
      </c>
      <c r="I45" s="123">
        <f>E45/G45*I$1</f>
        <v>0.16666666666666666</v>
      </c>
      <c r="J45" s="72">
        <v>0.16666666666666666</v>
      </c>
      <c r="K45" s="111">
        <v>0</v>
      </c>
      <c r="L45" s="87">
        <f>M43</f>
        <v>43833.5625</v>
      </c>
      <c r="M45" s="87">
        <f>L45+J45*(1-K45)</f>
        <v>43833.729166666664</v>
      </c>
      <c r="N45" s="92"/>
      <c r="P45" s="78" t="str">
        <f>IF(L45=0,"Bitte prüfen","")</f>
        <v/>
      </c>
      <c r="Q45" s="78" t="str">
        <f>IF(J45/I45&lt;0.5,"Bitte prüfen","")</f>
        <v/>
      </c>
      <c r="R45" s="78" t="str">
        <f>IF(J45/I45&gt;2.5,"Bitte prüfen","")</f>
        <v/>
      </c>
      <c r="S45" s="78" t="str">
        <f>IF(K45&lt;0,"Bitte prüfen",IF(K45&gt;1.5,"Bitte prüfen",""))</f>
        <v/>
      </c>
    </row>
    <row r="46" spans="1:19" x14ac:dyDescent="0.25">
      <c r="A46" s="13"/>
      <c r="B46" s="14"/>
      <c r="C46" s="15"/>
      <c r="D46" s="15"/>
      <c r="E46" s="117"/>
      <c r="F46" s="117"/>
      <c r="G46" s="118"/>
      <c r="H46" s="119"/>
      <c r="I46" s="120"/>
      <c r="J46" s="75"/>
      <c r="K46" s="112"/>
      <c r="L46" s="77"/>
      <c r="M46" s="77"/>
      <c r="N46" s="93"/>
      <c r="P46" s="79"/>
      <c r="Q46" s="79"/>
      <c r="R46" s="79"/>
      <c r="S46" s="79"/>
    </row>
    <row r="47" spans="1:19" x14ac:dyDescent="0.25">
      <c r="A47" s="106">
        <f t="shared" ref="A47" si="18">MAX(A43:A46)+1</f>
        <v>22</v>
      </c>
      <c r="B47" s="9" t="s">
        <v>145</v>
      </c>
      <c r="C47" s="10" t="s">
        <v>144</v>
      </c>
      <c r="D47" s="10"/>
      <c r="E47" s="113">
        <v>2</v>
      </c>
      <c r="F47" s="113" t="s">
        <v>13</v>
      </c>
      <c r="G47" s="114">
        <v>0.5</v>
      </c>
      <c r="H47" s="115" t="s">
        <v>14</v>
      </c>
      <c r="I47" s="123">
        <f>E47/G47*I$1</f>
        <v>0.16666666666666666</v>
      </c>
      <c r="J47" s="72">
        <v>0.16666666666666666</v>
      </c>
      <c r="K47" s="111">
        <v>1</v>
      </c>
      <c r="L47" s="87">
        <f>M45</f>
        <v>43833.729166666664</v>
      </c>
      <c r="M47" s="87">
        <f>L47+J47*(1-K47)</f>
        <v>43833.729166666664</v>
      </c>
      <c r="N47" s="92"/>
      <c r="P47" s="78" t="str">
        <f>IF(L47=0,"Bitte prüfen","")</f>
        <v/>
      </c>
      <c r="Q47" s="78" t="str">
        <f>IF(J47/I47&lt;0.5,"Bitte prüfen","")</f>
        <v/>
      </c>
      <c r="R47" s="78" t="str">
        <f>IF(J47/I47&gt;2.5,"Bitte prüfen","")</f>
        <v/>
      </c>
      <c r="S47" s="78" t="str">
        <f>IF(K47&lt;0,"Bitte prüfen",IF(K47&gt;1.5,"Bitte prüfen",""))</f>
        <v/>
      </c>
    </row>
    <row r="48" spans="1:19" x14ac:dyDescent="0.25">
      <c r="A48" s="13"/>
      <c r="B48" s="14"/>
      <c r="C48" s="15"/>
      <c r="D48" s="15"/>
      <c r="E48" s="117"/>
      <c r="F48" s="117"/>
      <c r="G48" s="118"/>
      <c r="H48" s="119"/>
      <c r="I48" s="120"/>
      <c r="J48" s="75"/>
      <c r="K48" s="112"/>
      <c r="L48" s="77"/>
      <c r="M48" s="77"/>
      <c r="N48" s="93"/>
      <c r="P48" s="79"/>
      <c r="Q48" s="79"/>
      <c r="R48" s="79"/>
      <c r="S48" s="79"/>
    </row>
    <row r="49" spans="1:19" x14ac:dyDescent="0.25">
      <c r="A49" s="106">
        <f t="shared" ref="A49:A88" si="19">MAX(A45:A48)+1</f>
        <v>23</v>
      </c>
      <c r="B49" s="9" t="s">
        <v>146</v>
      </c>
      <c r="C49" s="10" t="s">
        <v>147</v>
      </c>
      <c r="D49" s="10"/>
      <c r="E49" s="113">
        <v>1</v>
      </c>
      <c r="F49" s="113" t="s">
        <v>13</v>
      </c>
      <c r="G49" s="114">
        <v>0.75</v>
      </c>
      <c r="H49" s="115" t="s">
        <v>14</v>
      </c>
      <c r="I49" s="123">
        <f>E49/G49*I$1</f>
        <v>5.5555555555555552E-2</v>
      </c>
      <c r="J49" s="72">
        <v>6.25E-2</v>
      </c>
      <c r="K49" s="111">
        <v>0</v>
      </c>
      <c r="L49" s="87">
        <f>M47</f>
        <v>43833.729166666664</v>
      </c>
      <c r="M49" s="87">
        <f>L49+J49*(1-K49)</f>
        <v>43833.791666666664</v>
      </c>
      <c r="N49" s="92"/>
      <c r="P49" s="78" t="str">
        <f>IF(L49=0,"Bitte prüfen","")</f>
        <v/>
      </c>
      <c r="Q49" s="78" t="str">
        <f>IF(J49/I49&lt;0.5,"Bitte prüfen","")</f>
        <v/>
      </c>
      <c r="R49" s="78" t="str">
        <f>IF(J49/I49&gt;2.5,"Bitte prüfen","")</f>
        <v/>
      </c>
      <c r="S49" s="78" t="str">
        <f>IF(K49&lt;0,"Bitte prüfen",IF(K49&gt;1.5,"Bitte prüfen",""))</f>
        <v/>
      </c>
    </row>
    <row r="50" spans="1:19" x14ac:dyDescent="0.25">
      <c r="A50" s="13"/>
      <c r="B50" s="14"/>
      <c r="C50" s="15"/>
      <c r="D50" s="15"/>
      <c r="E50" s="117"/>
      <c r="F50" s="117"/>
      <c r="G50" s="118"/>
      <c r="H50" s="119"/>
      <c r="I50" s="120"/>
      <c r="J50" s="75"/>
      <c r="K50" s="112"/>
      <c r="L50" s="77"/>
      <c r="M50" s="77"/>
      <c r="N50" s="93"/>
      <c r="P50" s="79"/>
      <c r="Q50" s="79"/>
      <c r="R50" s="79"/>
      <c r="S50" s="79"/>
    </row>
    <row r="51" spans="1:19" ht="26.4" x14ac:dyDescent="0.25">
      <c r="A51" s="106">
        <f t="shared" ref="A51:A90" si="20">MAX(A47:A50)+1</f>
        <v>24</v>
      </c>
      <c r="B51" s="26" t="s">
        <v>148</v>
      </c>
      <c r="C51" s="23" t="s">
        <v>149</v>
      </c>
      <c r="D51" s="81" t="s">
        <v>150</v>
      </c>
      <c r="E51" s="113">
        <v>4</v>
      </c>
      <c r="F51" s="113" t="s">
        <v>13</v>
      </c>
      <c r="G51" s="114">
        <v>0.5</v>
      </c>
      <c r="H51" s="115" t="s">
        <v>14</v>
      </c>
      <c r="I51" s="123">
        <f>E51/G51*I$1</f>
        <v>0.33333333333333331</v>
      </c>
      <c r="J51" s="72">
        <v>0.33333333333333331</v>
      </c>
      <c r="K51" s="111">
        <v>0.5</v>
      </c>
      <c r="L51" s="87">
        <f>M49</f>
        <v>43833.791666666664</v>
      </c>
      <c r="M51" s="87">
        <f>L51+J51*(1-K51)</f>
        <v>43833.958333333328</v>
      </c>
      <c r="N51" s="92"/>
      <c r="P51" s="78" t="str">
        <f>IF(L51=0,"Bitte prüfen","")</f>
        <v/>
      </c>
      <c r="Q51" s="78" t="str">
        <f>IF(J51/I51&lt;0.5,"Bitte prüfen","")</f>
        <v/>
      </c>
      <c r="R51" s="78" t="str">
        <f>IF(J51/I51&gt;2.5,"Bitte prüfen","")</f>
        <v/>
      </c>
      <c r="S51" s="78" t="str">
        <f>IF(K51&lt;0,"Bitte prüfen",IF(K51&gt;1.5,"Bitte prüfen",""))</f>
        <v/>
      </c>
    </row>
    <row r="52" spans="1:19" ht="26.4" x14ac:dyDescent="0.25">
      <c r="A52" s="13"/>
      <c r="B52" s="33"/>
      <c r="C52" s="32"/>
      <c r="D52" s="82" t="s">
        <v>151</v>
      </c>
      <c r="E52" s="117"/>
      <c r="F52" s="117"/>
      <c r="G52" s="118"/>
      <c r="H52" s="119"/>
      <c r="I52" s="120"/>
      <c r="J52" s="75"/>
      <c r="K52" s="112"/>
      <c r="L52" s="77"/>
      <c r="M52" s="77"/>
      <c r="N52" s="93"/>
      <c r="P52" s="79"/>
      <c r="Q52" s="79"/>
      <c r="R52" s="79"/>
      <c r="S52" s="79"/>
    </row>
    <row r="53" spans="1:19" ht="39.6" x14ac:dyDescent="0.25">
      <c r="A53" s="106">
        <f t="shared" ref="A53:A92" si="21">MAX(A49:A52)+1</f>
        <v>25</v>
      </c>
      <c r="B53" s="26" t="s">
        <v>279</v>
      </c>
      <c r="C53" s="23" t="s">
        <v>152</v>
      </c>
      <c r="D53" s="81" t="s">
        <v>150</v>
      </c>
      <c r="E53" s="113">
        <v>2</v>
      </c>
      <c r="F53" s="113" t="s">
        <v>13</v>
      </c>
      <c r="G53" s="114">
        <v>1</v>
      </c>
      <c r="H53" s="115" t="s">
        <v>14</v>
      </c>
      <c r="I53" s="123">
        <f>E53/G53*I$1</f>
        <v>8.3333333333333329E-2</v>
      </c>
      <c r="J53" s="72">
        <v>8.3333333333333329E-2</v>
      </c>
      <c r="K53" s="111">
        <v>0</v>
      </c>
      <c r="L53" s="87">
        <f>M51</f>
        <v>43833.958333333328</v>
      </c>
      <c r="M53" s="87">
        <f>L53+J53*(1-K53)</f>
        <v>43834.041666666664</v>
      </c>
      <c r="N53" s="90">
        <v>3</v>
      </c>
      <c r="P53" s="78" t="str">
        <f>IF(L53=0,"Bitte prüfen","")</f>
        <v/>
      </c>
      <c r="Q53" s="78" t="str">
        <f>IF(J53/I53&lt;0.5,"Bitte prüfen","")</f>
        <v/>
      </c>
      <c r="R53" s="78" t="str">
        <f>IF(J53/I53&gt;2.5,"Bitte prüfen","")</f>
        <v/>
      </c>
      <c r="S53" s="78" t="str">
        <f>IF(K53&lt;0,"Bitte prüfen",IF(K53&gt;1.5,"Bitte prüfen",""))</f>
        <v/>
      </c>
    </row>
    <row r="54" spans="1:19" ht="52.8" customHeight="1" x14ac:dyDescent="0.25">
      <c r="A54" s="13"/>
      <c r="B54" s="33"/>
      <c r="C54" s="32"/>
      <c r="D54" s="82"/>
      <c r="E54" s="117"/>
      <c r="F54" s="117"/>
      <c r="G54" s="118"/>
      <c r="H54" s="119" t="s">
        <v>245</v>
      </c>
      <c r="I54" s="120"/>
      <c r="J54" s="75"/>
      <c r="K54" s="112"/>
      <c r="L54" s="77"/>
      <c r="M54" s="77"/>
      <c r="N54" s="91"/>
      <c r="P54" s="79"/>
      <c r="Q54" s="79"/>
      <c r="R54" s="79"/>
      <c r="S54" s="79"/>
    </row>
    <row r="55" spans="1:19" ht="26.4" x14ac:dyDescent="0.25">
      <c r="A55" s="106">
        <f t="shared" ref="A55:A94" si="22">MAX(A51:A54)+1</f>
        <v>26</v>
      </c>
      <c r="B55" s="26" t="s">
        <v>153</v>
      </c>
      <c r="C55" s="23" t="s">
        <v>154</v>
      </c>
      <c r="D55" s="81" t="s">
        <v>155</v>
      </c>
      <c r="E55" s="113">
        <v>4</v>
      </c>
      <c r="F55" s="113" t="s">
        <v>13</v>
      </c>
      <c r="G55" s="114">
        <v>0.5</v>
      </c>
      <c r="H55" s="115" t="s">
        <v>14</v>
      </c>
      <c r="I55" s="123">
        <f>E55/G55*I$1</f>
        <v>0.33333333333333331</v>
      </c>
      <c r="J55" s="72">
        <v>0.33333333333333331</v>
      </c>
      <c r="K55" s="111">
        <v>0.75</v>
      </c>
      <c r="L55" s="87">
        <f>M53</f>
        <v>43834.041666666664</v>
      </c>
      <c r="M55" s="87">
        <f>L55+J55*(1-K55)</f>
        <v>43834.125</v>
      </c>
      <c r="N55" s="90"/>
      <c r="P55" s="78" t="str">
        <f>IF(L55=0,"Bitte prüfen","")</f>
        <v/>
      </c>
      <c r="Q55" s="78" t="str">
        <f>IF(J55/I55&lt;0.5,"Bitte prüfen","")</f>
        <v/>
      </c>
      <c r="R55" s="78" t="str">
        <f>IF(J55/I55&gt;2.5,"Bitte prüfen","")</f>
        <v/>
      </c>
      <c r="S55" s="78" t="str">
        <f>IF(K55&lt;0,"Bitte prüfen",IF(K55&gt;1.5,"Bitte prüfen",""))</f>
        <v/>
      </c>
    </row>
    <row r="56" spans="1:19" x14ac:dyDescent="0.25">
      <c r="A56" s="13"/>
      <c r="B56" s="33"/>
      <c r="C56" s="32"/>
      <c r="D56" s="82" t="s">
        <v>157</v>
      </c>
      <c r="E56" s="117"/>
      <c r="F56" s="117"/>
      <c r="G56" s="118"/>
      <c r="H56" s="119" t="s">
        <v>156</v>
      </c>
      <c r="I56" s="120"/>
      <c r="J56" s="75"/>
      <c r="K56" s="112"/>
      <c r="L56" s="77"/>
      <c r="M56" s="77"/>
      <c r="N56" s="91"/>
      <c r="P56" s="79"/>
      <c r="Q56" s="79"/>
      <c r="R56" s="79"/>
      <c r="S56" s="79"/>
    </row>
    <row r="57" spans="1:19" ht="26.4" x14ac:dyDescent="0.25">
      <c r="A57" s="106">
        <f t="shared" ref="A57:A96" si="23">MAX(A53:A56)+1</f>
        <v>27</v>
      </c>
      <c r="B57" s="9" t="s">
        <v>158</v>
      </c>
      <c r="C57" s="10" t="s">
        <v>159</v>
      </c>
      <c r="D57" s="10" t="s">
        <v>160</v>
      </c>
      <c r="E57" s="113">
        <v>20</v>
      </c>
      <c r="F57" s="113" t="s">
        <v>27</v>
      </c>
      <c r="G57" s="114">
        <v>10</v>
      </c>
      <c r="H57" s="115" t="s">
        <v>31</v>
      </c>
      <c r="I57" s="123">
        <f>E57/G57*I$1</f>
        <v>8.3333333333333329E-2</v>
      </c>
      <c r="J57" s="72">
        <v>8.3333333333333329E-2</v>
      </c>
      <c r="K57" s="111">
        <v>1</v>
      </c>
      <c r="L57" s="87">
        <f>M55</f>
        <v>43834.125</v>
      </c>
      <c r="M57" s="87">
        <f>L57+J57*(1-K57)</f>
        <v>43834.125</v>
      </c>
      <c r="N57" s="90"/>
      <c r="P57" s="78" t="str">
        <f>IF(L57=0,"Bitte prüfen","")</f>
        <v/>
      </c>
      <c r="Q57" s="78" t="str">
        <f>IF(J57/I57&lt;0.5,"Bitte prüfen","")</f>
        <v/>
      </c>
      <c r="R57" s="78" t="str">
        <f>IF(J57/I57&gt;2.5,"Bitte prüfen","")</f>
        <v/>
      </c>
      <c r="S57" s="78" t="str">
        <f>IF(K57&lt;0,"Bitte prüfen",IF(K57&gt;1.5,"Bitte prüfen",""))</f>
        <v/>
      </c>
    </row>
    <row r="58" spans="1:19" x14ac:dyDescent="0.25">
      <c r="A58" s="13"/>
      <c r="B58" s="14"/>
      <c r="C58" s="15"/>
      <c r="D58" s="15"/>
      <c r="E58" s="117"/>
      <c r="F58" s="117"/>
      <c r="G58" s="118"/>
      <c r="H58" s="119"/>
      <c r="I58" s="120"/>
      <c r="J58" s="75"/>
      <c r="K58" s="112"/>
      <c r="L58" s="77"/>
      <c r="M58" s="77"/>
      <c r="N58" s="91"/>
      <c r="P58" s="79"/>
      <c r="Q58" s="79"/>
      <c r="R58" s="79"/>
      <c r="S58" s="79"/>
    </row>
    <row r="59" spans="1:19" ht="26.4" x14ac:dyDescent="0.25">
      <c r="A59" s="106">
        <f t="shared" ref="A59:A98" si="24">MAX(A55:A58)+1</f>
        <v>28</v>
      </c>
      <c r="B59" s="9" t="s">
        <v>161</v>
      </c>
      <c r="C59" s="10" t="s">
        <v>162</v>
      </c>
      <c r="D59" s="10" t="s">
        <v>65</v>
      </c>
      <c r="E59" s="113">
        <v>1</v>
      </c>
      <c r="F59" s="113" t="s">
        <v>13</v>
      </c>
      <c r="G59" s="114">
        <v>1.2</v>
      </c>
      <c r="H59" s="115" t="s">
        <v>14</v>
      </c>
      <c r="I59" s="123">
        <f>E59/G59*I$1</f>
        <v>3.4722222222222224E-2</v>
      </c>
      <c r="J59" s="72">
        <v>3.125E-2</v>
      </c>
      <c r="K59" s="111">
        <v>0</v>
      </c>
      <c r="L59" s="87">
        <f>M57</f>
        <v>43834.125</v>
      </c>
      <c r="M59" s="87">
        <f>L59+J59*(1-K59)</f>
        <v>43834.15625</v>
      </c>
      <c r="N59" s="90"/>
      <c r="P59" s="78" t="str">
        <f>IF(L59=0,"Bitte prüfen","")</f>
        <v/>
      </c>
      <c r="Q59" s="78" t="str">
        <f>IF(J59/I59&lt;0.5,"Bitte prüfen","")</f>
        <v/>
      </c>
      <c r="R59" s="78" t="str">
        <f>IF(J59/I59&gt;2.5,"Bitte prüfen","")</f>
        <v/>
      </c>
      <c r="S59" s="78" t="str">
        <f>IF(K59&lt;0,"Bitte prüfen",IF(K59&gt;1.5,"Bitte prüfen",""))</f>
        <v/>
      </c>
    </row>
    <row r="60" spans="1:19" x14ac:dyDescent="0.25">
      <c r="A60" s="13"/>
      <c r="B60" s="14"/>
      <c r="C60" s="15"/>
      <c r="D60" s="15"/>
      <c r="E60" s="117"/>
      <c r="F60" s="117"/>
      <c r="G60" s="118"/>
      <c r="H60" s="119"/>
      <c r="I60" s="120"/>
      <c r="J60" s="75"/>
      <c r="K60" s="112"/>
      <c r="L60" s="77"/>
      <c r="M60" s="77"/>
      <c r="N60" s="91"/>
      <c r="P60" s="79"/>
      <c r="Q60" s="79"/>
      <c r="R60" s="79"/>
      <c r="S60" s="79"/>
    </row>
    <row r="61" spans="1:19" ht="26.4" x14ac:dyDescent="0.25">
      <c r="A61" s="106">
        <f t="shared" ref="A61:A100" si="25">MAX(A57:A60)+1</f>
        <v>29</v>
      </c>
      <c r="B61" s="9" t="s">
        <v>163</v>
      </c>
      <c r="C61" s="10" t="s">
        <v>162</v>
      </c>
      <c r="D61" s="10"/>
      <c r="E61" s="113">
        <v>1</v>
      </c>
      <c r="F61" s="113" t="s">
        <v>13</v>
      </c>
      <c r="G61" s="114">
        <v>1.2</v>
      </c>
      <c r="H61" s="115" t="s">
        <v>14</v>
      </c>
      <c r="I61" s="123">
        <f>E61/G61*I$1</f>
        <v>3.4722222222222224E-2</v>
      </c>
      <c r="J61" s="72">
        <v>3.125E-2</v>
      </c>
      <c r="K61" s="111">
        <v>1</v>
      </c>
      <c r="L61" s="87">
        <f>M59</f>
        <v>43834.15625</v>
      </c>
      <c r="M61" s="87">
        <f>L61+J61*(1-K61)</f>
        <v>43834.15625</v>
      </c>
      <c r="N61" s="90"/>
      <c r="P61" s="78" t="str">
        <f>IF(L61=0,"Bitte prüfen","")</f>
        <v/>
      </c>
      <c r="Q61" s="78" t="str">
        <f>IF(J61/I61&lt;0.5,"Bitte prüfen","")</f>
        <v/>
      </c>
      <c r="R61" s="78" t="str">
        <f>IF(J61/I61&gt;2.5,"Bitte prüfen","")</f>
        <v/>
      </c>
      <c r="S61" s="78" t="str">
        <f>IF(K61&lt;0,"Bitte prüfen",IF(K61&gt;1.5,"Bitte prüfen",""))</f>
        <v/>
      </c>
    </row>
    <row r="62" spans="1:19" x14ac:dyDescent="0.25">
      <c r="A62" s="13"/>
      <c r="B62" s="14"/>
      <c r="C62" s="15"/>
      <c r="D62" s="15"/>
      <c r="E62" s="117"/>
      <c r="F62" s="117"/>
      <c r="G62" s="118"/>
      <c r="H62" s="119"/>
      <c r="I62" s="120"/>
      <c r="J62" s="75"/>
      <c r="K62" s="112"/>
      <c r="L62" s="77"/>
      <c r="M62" s="77"/>
      <c r="N62" s="91"/>
      <c r="P62" s="79"/>
      <c r="Q62" s="79"/>
      <c r="R62" s="79"/>
      <c r="S62" s="79"/>
    </row>
    <row r="63" spans="1:19" ht="26.4" x14ac:dyDescent="0.25">
      <c r="A63" s="106">
        <f t="shared" ref="A63:A102" si="26">MAX(A59:A62)+1</f>
        <v>30</v>
      </c>
      <c r="B63" s="9" t="s">
        <v>164</v>
      </c>
      <c r="C63" s="10" t="s">
        <v>165</v>
      </c>
      <c r="D63" s="10"/>
      <c r="E63" s="113">
        <v>1</v>
      </c>
      <c r="F63" s="113" t="s">
        <v>13</v>
      </c>
      <c r="G63" s="114">
        <v>1.2</v>
      </c>
      <c r="H63" s="115" t="s">
        <v>14</v>
      </c>
      <c r="I63" s="123">
        <f>E63/G63*I$1</f>
        <v>3.4722222222222224E-2</v>
      </c>
      <c r="J63" s="72">
        <v>3.125E-2</v>
      </c>
      <c r="K63" s="111">
        <v>0</v>
      </c>
      <c r="L63" s="87">
        <f>M61</f>
        <v>43834.15625</v>
      </c>
      <c r="M63" s="87">
        <f>L63+J63*(1-K63)</f>
        <v>43834.1875</v>
      </c>
      <c r="N63" s="90"/>
      <c r="P63" s="78" t="str">
        <f>IF(L63=0,"Bitte prüfen","")</f>
        <v/>
      </c>
      <c r="Q63" s="78" t="str">
        <f>IF(J63/I63&lt;0.5,"Bitte prüfen","")</f>
        <v/>
      </c>
      <c r="R63" s="78" t="str">
        <f>IF(J63/I63&gt;2.5,"Bitte prüfen","")</f>
        <v/>
      </c>
      <c r="S63" s="78" t="str">
        <f>IF(K63&lt;0,"Bitte prüfen",IF(K63&gt;1.5,"Bitte prüfen",""))</f>
        <v/>
      </c>
    </row>
    <row r="64" spans="1:19" x14ac:dyDescent="0.25">
      <c r="A64" s="13"/>
      <c r="B64" s="14"/>
      <c r="C64" s="15"/>
      <c r="D64" s="15"/>
      <c r="E64" s="117"/>
      <c r="F64" s="117"/>
      <c r="G64" s="118"/>
      <c r="H64" s="119"/>
      <c r="I64" s="120"/>
      <c r="J64" s="75"/>
      <c r="K64" s="112"/>
      <c r="L64" s="77"/>
      <c r="M64" s="77"/>
      <c r="N64" s="91"/>
      <c r="P64" s="79"/>
      <c r="Q64" s="79"/>
      <c r="R64" s="79"/>
      <c r="S64" s="79"/>
    </row>
    <row r="65" spans="1:19" x14ac:dyDescent="0.25">
      <c r="A65" s="106">
        <f t="shared" ref="A65" si="27">MAX(A61:A64)+1</f>
        <v>31</v>
      </c>
      <c r="B65" s="9" t="s">
        <v>166</v>
      </c>
      <c r="C65" s="10" t="s">
        <v>165</v>
      </c>
      <c r="D65" s="10"/>
      <c r="E65" s="113">
        <v>1</v>
      </c>
      <c r="F65" s="113" t="s">
        <v>13</v>
      </c>
      <c r="G65" s="114">
        <v>1.2</v>
      </c>
      <c r="H65" s="115" t="s">
        <v>14</v>
      </c>
      <c r="I65" s="123">
        <f>E65/G65*I$1</f>
        <v>3.4722222222222224E-2</v>
      </c>
      <c r="J65" s="72">
        <v>3.125E-2</v>
      </c>
      <c r="K65" s="111">
        <v>1</v>
      </c>
      <c r="L65" s="87">
        <f>M63</f>
        <v>43834.1875</v>
      </c>
      <c r="M65" s="87">
        <f>L65+J65*(1-K65)</f>
        <v>43834.1875</v>
      </c>
      <c r="N65" s="90"/>
      <c r="P65" s="78" t="str">
        <f>IF(L65=0,"Bitte prüfen","")</f>
        <v/>
      </c>
      <c r="Q65" s="78" t="str">
        <f>IF(J65/I65&lt;0.5,"Bitte prüfen","")</f>
        <v/>
      </c>
      <c r="R65" s="78" t="str">
        <f>IF(J65/I65&gt;2.5,"Bitte prüfen","")</f>
        <v/>
      </c>
      <c r="S65" s="78" t="str">
        <f>IF(K65&lt;0,"Bitte prüfen",IF(K65&gt;1.5,"Bitte prüfen",""))</f>
        <v/>
      </c>
    </row>
    <row r="66" spans="1:19" x14ac:dyDescent="0.25">
      <c r="A66" s="13"/>
      <c r="B66" s="14"/>
      <c r="C66" s="15"/>
      <c r="D66" s="15"/>
      <c r="E66" s="117"/>
      <c r="F66" s="117"/>
      <c r="G66" s="118"/>
      <c r="H66" s="119"/>
      <c r="I66" s="120"/>
      <c r="J66" s="75"/>
      <c r="K66" s="112"/>
      <c r="L66" s="77"/>
      <c r="M66" s="77"/>
      <c r="N66" s="91"/>
      <c r="P66" s="79"/>
      <c r="Q66" s="79"/>
      <c r="R66" s="79"/>
      <c r="S66" s="79"/>
    </row>
    <row r="67" spans="1:19" ht="46.8" customHeight="1" x14ac:dyDescent="0.25">
      <c r="A67" s="172">
        <f t="shared" ref="A67" si="28">MAX(A63:A66)+1</f>
        <v>32</v>
      </c>
      <c r="B67" s="173" t="s">
        <v>167</v>
      </c>
      <c r="C67" s="191" t="s">
        <v>100</v>
      </c>
      <c r="D67" s="174" t="s">
        <v>278</v>
      </c>
      <c r="E67" s="175">
        <v>15</v>
      </c>
      <c r="F67" s="175" t="s">
        <v>94</v>
      </c>
      <c r="G67" s="177">
        <v>30</v>
      </c>
      <c r="H67" s="178" t="s">
        <v>95</v>
      </c>
      <c r="I67" s="179">
        <f>E67/G67*I$1</f>
        <v>2.0833333333333332E-2</v>
      </c>
      <c r="J67" s="180">
        <v>2.0833333333333332E-2</v>
      </c>
      <c r="K67" s="192">
        <v>0</v>
      </c>
      <c r="L67" s="182">
        <f>M65</f>
        <v>43834.1875</v>
      </c>
      <c r="M67" s="182">
        <f>L67+J67*(1-K67)</f>
        <v>43834.208333333336</v>
      </c>
      <c r="N67" s="193"/>
      <c r="P67" s="185" t="str">
        <f>IF(L67=0,"Bitte prüfen","")</f>
        <v/>
      </c>
      <c r="Q67" s="185" t="str">
        <f>IF(J67/I67&lt;0.5,"Bitte prüfen","")</f>
        <v/>
      </c>
      <c r="R67" s="185" t="str">
        <f>IF(J67/I67&gt;2.5,"Bitte prüfen","")</f>
        <v/>
      </c>
      <c r="S67" s="185" t="str">
        <f>IF(K67&lt;0,"Bitte prüfen",IF(K67&gt;1.5,"Bitte prüfen",""))</f>
        <v/>
      </c>
    </row>
    <row r="68" spans="1:19" x14ac:dyDescent="0.25">
      <c r="A68" s="106">
        <f>MAX(A65:A67)+1</f>
        <v>33</v>
      </c>
      <c r="B68" s="16" t="s">
        <v>168</v>
      </c>
      <c r="C68" s="188" t="s">
        <v>100</v>
      </c>
      <c r="D68" s="17"/>
      <c r="E68" s="129">
        <v>15</v>
      </c>
      <c r="F68" s="129" t="s">
        <v>94</v>
      </c>
      <c r="G68" s="130">
        <v>30</v>
      </c>
      <c r="H68" s="131" t="s">
        <v>95</v>
      </c>
      <c r="I68" s="123">
        <f>E68/G68*I$1</f>
        <v>2.0833333333333332E-2</v>
      </c>
      <c r="J68" s="83">
        <v>2.0833333333333332E-2</v>
      </c>
      <c r="K68" s="189">
        <v>1</v>
      </c>
      <c r="L68" s="171">
        <f>M67</f>
        <v>43834.208333333336</v>
      </c>
      <c r="M68" s="171">
        <f>L68+J68*(1-K68)</f>
        <v>43834.208333333336</v>
      </c>
      <c r="N68" s="190"/>
      <c r="P68" s="78" t="str">
        <f>IF(L68=0,"Bitte prüfen","")</f>
        <v/>
      </c>
      <c r="Q68" s="78" t="str">
        <f>IF(J68/I68&lt;0.5,"Bitte prüfen","")</f>
        <v/>
      </c>
      <c r="R68" s="78" t="str">
        <f>IF(J68/I68&gt;2.5,"Bitte prüfen","")</f>
        <v/>
      </c>
      <c r="S68" s="78" t="str">
        <f>IF(K68&lt;0,"Bitte prüfen",IF(K68&gt;1.5,"Bitte prüfen",""))</f>
        <v/>
      </c>
    </row>
    <row r="69" spans="1:19" x14ac:dyDescent="0.25">
      <c r="A69" s="13"/>
      <c r="B69" s="14"/>
      <c r="C69" s="15"/>
      <c r="D69" s="15"/>
      <c r="E69" s="117"/>
      <c r="F69" s="117"/>
      <c r="G69" s="118"/>
      <c r="H69" s="119"/>
      <c r="I69" s="120"/>
      <c r="J69" s="75"/>
      <c r="K69" s="112"/>
      <c r="L69" s="77"/>
      <c r="M69" s="77"/>
      <c r="N69" s="91"/>
      <c r="P69" s="79"/>
      <c r="Q69" s="79"/>
      <c r="R69" s="79"/>
      <c r="S69" s="79"/>
    </row>
    <row r="70" spans="1:19" x14ac:dyDescent="0.25">
      <c r="A70" s="169">
        <f>MAX(A67:A69)+1</f>
        <v>34</v>
      </c>
      <c r="B70" s="9" t="s">
        <v>169</v>
      </c>
      <c r="C70" s="10" t="s">
        <v>170</v>
      </c>
      <c r="D70" s="10" t="s">
        <v>171</v>
      </c>
      <c r="E70" s="113">
        <v>6</v>
      </c>
      <c r="F70" s="113" t="s">
        <v>13</v>
      </c>
      <c r="G70" s="114">
        <v>25</v>
      </c>
      <c r="H70" s="115" t="s">
        <v>14</v>
      </c>
      <c r="I70" s="170">
        <f>E70/G70*I$1</f>
        <v>9.9999999999999985E-3</v>
      </c>
      <c r="J70" s="72">
        <v>1.0416666666666666E-2</v>
      </c>
      <c r="K70" s="111">
        <v>0</v>
      </c>
      <c r="L70" s="87">
        <f>M68</f>
        <v>43834.208333333336</v>
      </c>
      <c r="M70" s="87">
        <f>L70+J70*(1-K70)</f>
        <v>43834.21875</v>
      </c>
      <c r="N70" s="90"/>
      <c r="P70" s="78" t="str">
        <f>IF(L70=0,"Bitte prüfen","")</f>
        <v/>
      </c>
      <c r="Q70" s="78" t="str">
        <f>IF(J70/I70&lt;0.5,"Bitte prüfen","")</f>
        <v/>
      </c>
      <c r="R70" s="78" t="str">
        <f>IF(J70/I70&gt;2.5,"Bitte prüfen","")</f>
        <v/>
      </c>
      <c r="S70" s="78" t="str">
        <f>IF(K70&lt;0,"Bitte prüfen",IF(K70&gt;1.5,"Bitte prüfen",""))</f>
        <v/>
      </c>
    </row>
    <row r="71" spans="1:19" ht="48.6" customHeight="1" x14ac:dyDescent="0.25">
      <c r="A71" s="13"/>
      <c r="B71" s="14"/>
      <c r="C71" s="15"/>
      <c r="D71" s="15" t="s">
        <v>172</v>
      </c>
      <c r="E71" s="117"/>
      <c r="F71" s="117"/>
      <c r="G71" s="118"/>
      <c r="H71" s="119"/>
      <c r="I71" s="120"/>
      <c r="J71" s="75"/>
      <c r="K71" s="112"/>
      <c r="L71" s="77"/>
      <c r="M71" s="77"/>
      <c r="N71" s="91"/>
      <c r="P71" s="185"/>
      <c r="Q71" s="185"/>
      <c r="R71" s="185"/>
      <c r="S71" s="185"/>
    </row>
    <row r="72" spans="1:19" x14ac:dyDescent="0.25">
      <c r="A72" s="106">
        <f t="shared" ref="A72" si="29">MAX(A68:A71)+1</f>
        <v>35</v>
      </c>
      <c r="B72" s="9" t="s">
        <v>173</v>
      </c>
      <c r="C72" s="10" t="s">
        <v>170</v>
      </c>
      <c r="D72" s="10" t="s">
        <v>171</v>
      </c>
      <c r="E72" s="113">
        <v>6</v>
      </c>
      <c r="F72" s="113" t="s">
        <v>13</v>
      </c>
      <c r="G72" s="114">
        <v>25</v>
      </c>
      <c r="H72" s="115" t="s">
        <v>14</v>
      </c>
      <c r="I72" s="123">
        <f>E72/G72*I$1</f>
        <v>9.9999999999999985E-3</v>
      </c>
      <c r="J72" s="72">
        <v>1.0416666666666666E-2</v>
      </c>
      <c r="K72" s="111">
        <v>1</v>
      </c>
      <c r="L72" s="87">
        <f>M70</f>
        <v>43834.21875</v>
      </c>
      <c r="M72" s="87">
        <f>L72+J72*(1-K72)</f>
        <v>43834.21875</v>
      </c>
      <c r="N72" s="90"/>
      <c r="P72" s="78" t="str">
        <f>IF(L72=0,"Bitte prüfen","")</f>
        <v/>
      </c>
      <c r="Q72" s="78" t="str">
        <f>IF(J72/I72&lt;0.5,"Bitte prüfen","")</f>
        <v/>
      </c>
      <c r="R72" s="78" t="str">
        <f>IF(J72/I72&gt;2.5,"Bitte prüfen","")</f>
        <v/>
      </c>
      <c r="S72" s="78" t="str">
        <f>IF(K72&lt;0,"Bitte prüfen",IF(K72&gt;1.5,"Bitte prüfen",""))</f>
        <v/>
      </c>
    </row>
    <row r="73" spans="1:19" ht="26.4" x14ac:dyDescent="0.25">
      <c r="A73" s="13"/>
      <c r="B73" s="14"/>
      <c r="C73" s="15"/>
      <c r="D73" s="15" t="s">
        <v>172</v>
      </c>
      <c r="E73" s="117"/>
      <c r="F73" s="117"/>
      <c r="G73" s="118"/>
      <c r="H73" s="119"/>
      <c r="I73" s="120"/>
      <c r="J73" s="75"/>
      <c r="K73" s="112"/>
      <c r="L73" s="77"/>
      <c r="M73" s="77"/>
      <c r="N73" s="91"/>
      <c r="P73" s="79"/>
      <c r="Q73" s="79"/>
      <c r="R73" s="79"/>
      <c r="S73" s="79"/>
    </row>
    <row r="74" spans="1:19" ht="26.4" x14ac:dyDescent="0.25">
      <c r="A74" s="106">
        <f t="shared" ref="A74" si="30">MAX(A70:A73)+1</f>
        <v>36</v>
      </c>
      <c r="B74" s="9" t="s">
        <v>104</v>
      </c>
      <c r="C74" s="10" t="s">
        <v>105</v>
      </c>
      <c r="D74" s="10" t="s">
        <v>174</v>
      </c>
      <c r="E74" s="129">
        <v>60</v>
      </c>
      <c r="F74" s="129" t="s">
        <v>27</v>
      </c>
      <c r="G74" s="114">
        <v>120</v>
      </c>
      <c r="H74" s="115" t="s">
        <v>31</v>
      </c>
      <c r="I74" s="123">
        <f>E74/G74*I$1</f>
        <v>2.0833333333333332E-2</v>
      </c>
      <c r="J74" s="72">
        <v>2.0833333333333332E-2</v>
      </c>
      <c r="K74" s="111">
        <v>0</v>
      </c>
      <c r="L74" s="87">
        <f>M72</f>
        <v>43834.21875</v>
      </c>
      <c r="M74" s="87">
        <f>L74+J74*(1-K74)</f>
        <v>43834.239583333336</v>
      </c>
      <c r="N74" s="90"/>
      <c r="P74" s="78" t="str">
        <f>IF(L74=0,"Bitte prüfen","")</f>
        <v/>
      </c>
      <c r="Q74" s="78" t="str">
        <f>IF(J74/I74&lt;0.5,"Bitte prüfen","")</f>
        <v/>
      </c>
      <c r="R74" s="78" t="str">
        <f>IF(J74/I74&gt;2.5,"Bitte prüfen","")</f>
        <v/>
      </c>
      <c r="S74" s="78" t="str">
        <f>IF(K74&lt;0,"Bitte prüfen",IF(K74&gt;1.5,"Bitte prüfen",""))</f>
        <v/>
      </c>
    </row>
    <row r="75" spans="1:19" x14ac:dyDescent="0.25">
      <c r="A75" s="13"/>
      <c r="B75" s="14"/>
      <c r="C75" s="15"/>
      <c r="D75" s="15"/>
      <c r="E75" s="117"/>
      <c r="F75" s="117"/>
      <c r="G75" s="118"/>
      <c r="H75" s="119"/>
      <c r="I75" s="120"/>
      <c r="J75" s="75"/>
      <c r="K75" s="112"/>
      <c r="L75" s="77"/>
      <c r="M75" s="77"/>
      <c r="N75" s="91"/>
      <c r="P75" s="79"/>
      <c r="Q75" s="79"/>
      <c r="R75" s="79"/>
      <c r="S75" s="79"/>
    </row>
    <row r="76" spans="1:19" ht="39.6" x14ac:dyDescent="0.25">
      <c r="A76" s="106">
        <f t="shared" ref="A76" si="31">MAX(A72:A75)+1</f>
        <v>37</v>
      </c>
      <c r="B76" s="9" t="s">
        <v>280</v>
      </c>
      <c r="C76" s="10" t="s">
        <v>106</v>
      </c>
      <c r="D76" s="10" t="s">
        <v>175</v>
      </c>
      <c r="E76" s="113">
        <v>40</v>
      </c>
      <c r="F76" s="113" t="s">
        <v>27</v>
      </c>
      <c r="G76" s="114">
        <v>44</v>
      </c>
      <c r="H76" s="115" t="s">
        <v>31</v>
      </c>
      <c r="I76" s="123">
        <f>E76/G76*I$1</f>
        <v>3.7878787878787873E-2</v>
      </c>
      <c r="J76" s="72">
        <v>4.1666666666666664E-2</v>
      </c>
      <c r="K76" s="111">
        <v>0</v>
      </c>
      <c r="L76" s="87">
        <f>M74</f>
        <v>43834.239583333336</v>
      </c>
      <c r="M76" s="87">
        <f>L76+J76*(1-K76)</f>
        <v>43834.28125</v>
      </c>
      <c r="N76" s="90"/>
      <c r="P76" s="78" t="str">
        <f>IF(L76=0,"Bitte prüfen","")</f>
        <v/>
      </c>
      <c r="Q76" s="78" t="str">
        <f>IF(J76/I76&lt;0.5,"Bitte prüfen","")</f>
        <v/>
      </c>
      <c r="R76" s="78" t="str">
        <f>IF(J76/I76&gt;2.5,"Bitte prüfen","")</f>
        <v/>
      </c>
      <c r="S76" s="78" t="str">
        <f>IF(K76&lt;0,"Bitte prüfen",IF(K76&gt;1.5,"Bitte prüfen",""))</f>
        <v/>
      </c>
    </row>
    <row r="77" spans="1:19" x14ac:dyDescent="0.25">
      <c r="A77" s="13"/>
      <c r="B77" s="14"/>
      <c r="C77" s="15"/>
      <c r="D77" s="15"/>
      <c r="E77" s="117"/>
      <c r="F77" s="117"/>
      <c r="G77" s="118"/>
      <c r="H77" s="119"/>
      <c r="I77" s="120"/>
      <c r="J77" s="75"/>
      <c r="K77" s="112"/>
      <c r="L77" s="77"/>
      <c r="M77" s="77"/>
      <c r="N77" s="91"/>
      <c r="P77" s="79"/>
      <c r="Q77" s="79"/>
      <c r="R77" s="79"/>
      <c r="S77" s="79"/>
    </row>
    <row r="78" spans="1:19" ht="26.4" x14ac:dyDescent="0.25">
      <c r="A78" s="106">
        <f t="shared" ref="A78" si="32">MAX(A74:A77)+1</f>
        <v>38</v>
      </c>
      <c r="B78" s="9" t="s">
        <v>176</v>
      </c>
      <c r="C78" s="10" t="s">
        <v>108</v>
      </c>
      <c r="D78" s="10"/>
      <c r="E78" s="113">
        <v>30</v>
      </c>
      <c r="F78" s="113" t="s">
        <v>27</v>
      </c>
      <c r="G78" s="114">
        <v>70</v>
      </c>
      <c r="H78" s="115" t="s">
        <v>31</v>
      </c>
      <c r="I78" s="123">
        <f>E78/G78*I$1</f>
        <v>1.7857142857142856E-2</v>
      </c>
      <c r="J78" s="72">
        <v>2.0833333333333332E-2</v>
      </c>
      <c r="K78" s="111">
        <v>0</v>
      </c>
      <c r="L78" s="87">
        <f>M76</f>
        <v>43834.28125</v>
      </c>
      <c r="M78" s="87">
        <f>L78+J78*(1-K78)</f>
        <v>43834.302083333336</v>
      </c>
      <c r="N78" s="90"/>
      <c r="P78" s="78" t="str">
        <f>IF(L78=0,"Bitte prüfen","")</f>
        <v/>
      </c>
      <c r="Q78" s="78" t="str">
        <f>IF(J78/I78&lt;0.5,"Bitte prüfen","")</f>
        <v/>
      </c>
      <c r="R78" s="78" t="str">
        <f>IF(J78/I78&gt;2.5,"Bitte prüfen","")</f>
        <v/>
      </c>
      <c r="S78" s="78" t="str">
        <f>IF(K78&lt;0,"Bitte prüfen",IF(K78&gt;1.5,"Bitte prüfen",""))</f>
        <v/>
      </c>
    </row>
    <row r="79" spans="1:19" x14ac:dyDescent="0.25">
      <c r="A79" s="13"/>
      <c r="B79" s="14"/>
      <c r="C79" s="15"/>
      <c r="D79" s="15"/>
      <c r="E79" s="117"/>
      <c r="F79" s="117"/>
      <c r="G79" s="118"/>
      <c r="H79" s="119"/>
      <c r="I79" s="120"/>
      <c r="J79" s="75"/>
      <c r="K79" s="112"/>
      <c r="L79" s="77"/>
      <c r="M79" s="77"/>
      <c r="N79" s="91"/>
      <c r="P79" s="79"/>
      <c r="Q79" s="79"/>
      <c r="R79" s="79"/>
      <c r="S79" s="79"/>
    </row>
    <row r="80" spans="1:19" ht="26.4" x14ac:dyDescent="0.25">
      <c r="A80" s="106">
        <f t="shared" ref="A80" si="33">MAX(A76:A79)+1</f>
        <v>39</v>
      </c>
      <c r="B80" s="9" t="s">
        <v>177</v>
      </c>
      <c r="C80" s="10" t="s">
        <v>111</v>
      </c>
      <c r="D80" s="10"/>
      <c r="E80" s="113">
        <v>50</v>
      </c>
      <c r="F80" s="113" t="s">
        <v>27</v>
      </c>
      <c r="G80" s="114">
        <v>90</v>
      </c>
      <c r="H80" s="115" t="s">
        <v>31</v>
      </c>
      <c r="I80" s="123">
        <f>E80/G80*I$1</f>
        <v>2.3148148148148147E-2</v>
      </c>
      <c r="J80" s="72">
        <v>2.0833333333333332E-2</v>
      </c>
      <c r="K80" s="111">
        <v>0</v>
      </c>
      <c r="L80" s="87">
        <f>M78</f>
        <v>43834.302083333336</v>
      </c>
      <c r="M80" s="87">
        <f>L80+J80*(1-K80)</f>
        <v>43834.322916666672</v>
      </c>
      <c r="N80" s="90"/>
      <c r="P80" s="78" t="str">
        <f>IF(L80=0,"Bitte prüfen","")</f>
        <v/>
      </c>
      <c r="Q80" s="78" t="str">
        <f>IF(J80/I80&lt;0.5,"Bitte prüfen","")</f>
        <v/>
      </c>
      <c r="R80" s="78" t="str">
        <f>IF(J80/I80&gt;2.5,"Bitte prüfen","")</f>
        <v/>
      </c>
      <c r="S80" s="78" t="str">
        <f>IF(K80&lt;0,"Bitte prüfen",IF(K80&gt;1.5,"Bitte prüfen",""))</f>
        <v/>
      </c>
    </row>
    <row r="81" spans="1:19" x14ac:dyDescent="0.25">
      <c r="A81" s="13"/>
      <c r="B81" s="14"/>
      <c r="C81" s="15"/>
      <c r="D81" s="15"/>
      <c r="E81" s="117"/>
      <c r="F81" s="117"/>
      <c r="G81" s="118"/>
      <c r="H81" s="119"/>
      <c r="I81" s="120"/>
      <c r="J81" s="75"/>
      <c r="K81" s="112"/>
      <c r="L81" s="77"/>
      <c r="M81" s="77"/>
      <c r="N81" s="91"/>
      <c r="P81" s="79"/>
      <c r="Q81" s="79"/>
      <c r="R81" s="79"/>
      <c r="S81" s="79"/>
    </row>
    <row r="82" spans="1:19" ht="26.4" x14ac:dyDescent="0.25">
      <c r="A82" s="106">
        <f t="shared" ref="A82" si="34">MAX(A78:A81)+1</f>
        <v>40</v>
      </c>
      <c r="B82" s="16" t="s">
        <v>113</v>
      </c>
      <c r="C82" s="21" t="s">
        <v>114</v>
      </c>
      <c r="D82" s="17" t="s">
        <v>115</v>
      </c>
      <c r="E82" s="129">
        <v>4</v>
      </c>
      <c r="F82" s="129" t="s">
        <v>13</v>
      </c>
      <c r="G82" s="130">
        <v>1.1299999999999999</v>
      </c>
      <c r="H82" s="131" t="s">
        <v>14</v>
      </c>
      <c r="I82" s="123">
        <f>E82/G82*I$1</f>
        <v>0.14749262536873156</v>
      </c>
      <c r="J82" s="72">
        <v>0.14583333333333334</v>
      </c>
      <c r="K82" s="111">
        <v>0</v>
      </c>
      <c r="L82" s="87">
        <f>M80</f>
        <v>43834.322916666672</v>
      </c>
      <c r="M82" s="87">
        <f>L82+J82*(1-K82)</f>
        <v>43834.468750000007</v>
      </c>
      <c r="N82" s="90"/>
      <c r="P82" s="78" t="str">
        <f>IF(L82=0,"Bitte prüfen","")</f>
        <v/>
      </c>
      <c r="Q82" s="78" t="str">
        <f>IF(J82/I82&lt;0.5,"Bitte prüfen","")</f>
        <v/>
      </c>
      <c r="R82" s="78" t="str">
        <f>IF(J82/I82&gt;2.5,"Bitte prüfen","")</f>
        <v/>
      </c>
      <c r="S82" s="78" t="str">
        <f>IF(K82&lt;0,"Bitte prüfen",IF(K82&gt;1.5,"Bitte prüfen",""))</f>
        <v/>
      </c>
    </row>
    <row r="83" spans="1:19" x14ac:dyDescent="0.25">
      <c r="A83" s="13"/>
      <c r="B83" s="16"/>
      <c r="C83" s="17"/>
      <c r="D83" s="17"/>
      <c r="E83" s="129"/>
      <c r="F83" s="129"/>
      <c r="G83" s="130"/>
      <c r="H83" s="131"/>
      <c r="I83" s="120"/>
      <c r="J83" s="75"/>
      <c r="K83" s="112"/>
      <c r="L83" s="77"/>
      <c r="M83" s="77"/>
      <c r="N83" s="91"/>
      <c r="P83" s="79"/>
      <c r="Q83" s="79"/>
      <c r="R83" s="79"/>
      <c r="S83" s="79"/>
    </row>
    <row r="84" spans="1:19" ht="26.4" x14ac:dyDescent="0.25">
      <c r="A84" s="106">
        <f t="shared" ref="A84" si="35">MAX(A82:A83)+1</f>
        <v>41</v>
      </c>
      <c r="B84" s="9" t="s">
        <v>178</v>
      </c>
      <c r="C84" s="23" t="s">
        <v>117</v>
      </c>
      <c r="D84" s="10" t="s">
        <v>118</v>
      </c>
      <c r="E84" s="113">
        <v>300</v>
      </c>
      <c r="F84" s="113" t="s">
        <v>27</v>
      </c>
      <c r="G84" s="114">
        <v>150</v>
      </c>
      <c r="H84" s="115" t="s">
        <v>31</v>
      </c>
      <c r="I84" s="123">
        <f>E84/G84*I$1</f>
        <v>8.3333333333333329E-2</v>
      </c>
      <c r="J84" s="72">
        <v>8.3333333333333329E-2</v>
      </c>
      <c r="K84" s="111">
        <v>0.5</v>
      </c>
      <c r="L84" s="87">
        <f>M82</f>
        <v>43834.468750000007</v>
      </c>
      <c r="M84" s="87">
        <f>L84+J84*(1-K84)</f>
        <v>43834.510416666672</v>
      </c>
      <c r="N84" s="90"/>
      <c r="P84" s="78" t="str">
        <f>IF(L84=0,"Bitte prüfen","")</f>
        <v/>
      </c>
      <c r="Q84" s="78" t="str">
        <f>IF(J84/I84&lt;0.5,"Bitte prüfen","")</f>
        <v/>
      </c>
      <c r="R84" s="78" t="str">
        <f>IF(J84/I84&gt;2.5,"Bitte prüfen","")</f>
        <v/>
      </c>
      <c r="S84" s="78" t="str">
        <f>IF(K84&lt;0,"Bitte prüfen",IF(K84&gt;1.5,"Bitte prüfen",""))</f>
        <v/>
      </c>
    </row>
    <row r="85" spans="1:19" x14ac:dyDescent="0.25">
      <c r="A85" s="13"/>
      <c r="B85" s="14"/>
      <c r="C85" s="15"/>
      <c r="D85" s="15"/>
      <c r="E85" s="117"/>
      <c r="F85" s="117"/>
      <c r="G85" s="118"/>
      <c r="H85" s="119"/>
      <c r="I85" s="120"/>
      <c r="J85" s="75"/>
      <c r="K85" s="112"/>
      <c r="L85" s="77"/>
      <c r="M85" s="77"/>
      <c r="N85" s="91"/>
      <c r="P85" s="79"/>
      <c r="Q85" s="79"/>
      <c r="R85" s="79"/>
      <c r="S85" s="79"/>
    </row>
    <row r="86" spans="1:19" ht="26.4" x14ac:dyDescent="0.25">
      <c r="A86" s="106">
        <f t="shared" ref="A86" si="36">MAX(A82:A85)+1</f>
        <v>42</v>
      </c>
      <c r="B86" s="94" t="s">
        <v>119</v>
      </c>
      <c r="C86" s="98" t="s">
        <v>120</v>
      </c>
      <c r="D86" s="98" t="s">
        <v>121</v>
      </c>
      <c r="E86" s="113">
        <v>2</v>
      </c>
      <c r="F86" s="127" t="s">
        <v>13</v>
      </c>
      <c r="G86" s="122">
        <v>3</v>
      </c>
      <c r="H86" s="115" t="s">
        <v>14</v>
      </c>
      <c r="I86" s="123">
        <f>E86/G86*I$1</f>
        <v>2.7777777777777776E-2</v>
      </c>
      <c r="J86" s="72">
        <v>4.1666666666666664E-2</v>
      </c>
      <c r="K86" s="111">
        <v>0</v>
      </c>
      <c r="L86" s="87">
        <f>M84</f>
        <v>43834.510416666672</v>
      </c>
      <c r="M86" s="87">
        <f>L86+J86*(1-K86)</f>
        <v>43834.552083333336</v>
      </c>
      <c r="N86" s="90"/>
      <c r="P86" s="78" t="str">
        <f>IF(L86=0,"Bitte prüfen","")</f>
        <v/>
      </c>
      <c r="Q86" s="78" t="str">
        <f>IF(J86/I86&lt;0.5,"Bitte prüfen","")</f>
        <v/>
      </c>
      <c r="R86" s="78" t="str">
        <f>IF(J86/I86&gt;2.5,"Bitte prüfen","")</f>
        <v/>
      </c>
      <c r="S86" s="78" t="str">
        <f>IF(K86&lt;0,"Bitte prüfen",IF(K86&gt;1.5,"Bitte prüfen",""))</f>
        <v/>
      </c>
    </row>
    <row r="87" spans="1:19" x14ac:dyDescent="0.25">
      <c r="A87" s="13"/>
      <c r="B87" s="96"/>
      <c r="C87" s="99"/>
      <c r="D87" s="99"/>
      <c r="E87" s="117"/>
      <c r="F87" s="128" t="s">
        <v>247</v>
      </c>
      <c r="G87" s="118"/>
      <c r="H87" s="119"/>
      <c r="I87" s="120"/>
      <c r="J87" s="75"/>
      <c r="K87" s="112"/>
      <c r="L87" s="77"/>
      <c r="M87" s="77"/>
      <c r="N87" s="91"/>
      <c r="P87" s="79"/>
      <c r="Q87" s="79"/>
      <c r="R87" s="79"/>
      <c r="S87" s="79"/>
    </row>
    <row r="88" spans="1:19" ht="46.2" customHeight="1" x14ac:dyDescent="0.25">
      <c r="A88" s="106">
        <f t="shared" si="19"/>
        <v>43</v>
      </c>
      <c r="B88" s="9" t="s">
        <v>179</v>
      </c>
      <c r="C88" s="23" t="s">
        <v>122</v>
      </c>
      <c r="D88" s="10"/>
      <c r="E88" s="113">
        <v>2</v>
      </c>
      <c r="F88" s="127" t="s">
        <v>13</v>
      </c>
      <c r="G88" s="114">
        <v>4</v>
      </c>
      <c r="H88" s="115" t="s">
        <v>14</v>
      </c>
      <c r="I88" s="123">
        <f>E88/G88*I$1</f>
        <v>2.0833333333333332E-2</v>
      </c>
      <c r="J88" s="72">
        <v>2.0833333333333332E-2</v>
      </c>
      <c r="K88" s="111">
        <v>0</v>
      </c>
      <c r="L88" s="87">
        <f>M86</f>
        <v>43834.552083333336</v>
      </c>
      <c r="M88" s="87">
        <f>L88+J88*(1-K88)</f>
        <v>43834.572916666672</v>
      </c>
      <c r="N88" s="90"/>
      <c r="P88" s="78" t="str">
        <f>IF(L88=0,"Bitte prüfen","")</f>
        <v/>
      </c>
      <c r="Q88" s="78" t="str">
        <f>IF(J88/I88&lt;0.5,"Bitte prüfen","")</f>
        <v/>
      </c>
      <c r="R88" s="78" t="str">
        <f>IF(J88/I88&gt;2.5,"Bitte prüfen","")</f>
        <v/>
      </c>
      <c r="S88" s="78" t="str">
        <f>IF(K88&lt;0,"Bitte prüfen",IF(K88&gt;1.5,"Bitte prüfen",""))</f>
        <v/>
      </c>
    </row>
    <row r="89" spans="1:19" x14ac:dyDescent="0.25">
      <c r="A89" s="13"/>
      <c r="B89" s="14"/>
      <c r="C89" s="15"/>
      <c r="D89" s="15"/>
      <c r="E89" s="117"/>
      <c r="F89" s="128" t="s">
        <v>247</v>
      </c>
      <c r="G89" s="118"/>
      <c r="H89" s="119"/>
      <c r="I89" s="120"/>
      <c r="J89" s="75"/>
      <c r="K89" s="112"/>
      <c r="L89" s="77"/>
      <c r="M89" s="77"/>
      <c r="N89" s="91"/>
      <c r="P89" s="79"/>
      <c r="Q89" s="79"/>
      <c r="R89" s="79"/>
      <c r="S89" s="79"/>
    </row>
    <row r="90" spans="1:19" x14ac:dyDescent="0.25">
      <c r="A90" s="106">
        <f t="shared" si="20"/>
        <v>44</v>
      </c>
      <c r="B90" s="9" t="s">
        <v>124</v>
      </c>
      <c r="C90" s="23" t="s">
        <v>25</v>
      </c>
      <c r="D90" s="10"/>
      <c r="E90" s="113">
        <v>90</v>
      </c>
      <c r="F90" s="113" t="s">
        <v>27</v>
      </c>
      <c r="G90" s="114">
        <v>60</v>
      </c>
      <c r="H90" s="114" t="s">
        <v>31</v>
      </c>
      <c r="I90" s="123">
        <f>E90/G90*I$1</f>
        <v>6.25E-2</v>
      </c>
      <c r="J90" s="72">
        <v>6.25E-2</v>
      </c>
      <c r="K90" s="111">
        <v>0</v>
      </c>
      <c r="L90" s="87">
        <f>M88</f>
        <v>43834.572916666672</v>
      </c>
      <c r="M90" s="87">
        <f>L90+J90*(1-K90)</f>
        <v>43834.635416666672</v>
      </c>
      <c r="N90" s="90"/>
      <c r="P90" s="78" t="str">
        <f>IF(L90=0,"Bitte prüfen","")</f>
        <v/>
      </c>
      <c r="Q90" s="78" t="str">
        <f>IF(J90/I90&lt;0.5,"Bitte prüfen","")</f>
        <v/>
      </c>
      <c r="R90" s="78" t="str">
        <f>IF(J90/I90&gt;2.5,"Bitte prüfen","")</f>
        <v/>
      </c>
      <c r="S90" s="78" t="str">
        <f>IF(K90&lt;0,"Bitte prüfen",IF(K90&gt;1.5,"Bitte prüfen",""))</f>
        <v/>
      </c>
    </row>
    <row r="91" spans="1:19" x14ac:dyDescent="0.25">
      <c r="A91" s="13"/>
      <c r="B91" s="19"/>
      <c r="C91" s="24"/>
      <c r="D91" s="24"/>
      <c r="E91" s="117"/>
      <c r="F91" s="117"/>
      <c r="G91" s="118"/>
      <c r="H91" s="119"/>
      <c r="I91" s="120"/>
      <c r="J91" s="75"/>
      <c r="K91" s="112"/>
      <c r="L91" s="77"/>
      <c r="M91" s="77"/>
      <c r="N91" s="91"/>
      <c r="P91" s="79"/>
      <c r="Q91" s="79"/>
      <c r="R91" s="79"/>
      <c r="S91" s="79"/>
    </row>
    <row r="92" spans="1:19" ht="30.6" customHeight="1" x14ac:dyDescent="0.25">
      <c r="A92" s="106">
        <f t="shared" si="21"/>
        <v>45</v>
      </c>
      <c r="B92" s="104" t="s">
        <v>125</v>
      </c>
      <c r="C92" s="81" t="s">
        <v>241</v>
      </c>
      <c r="D92" s="10" t="s">
        <v>242</v>
      </c>
      <c r="E92" s="113">
        <v>1</v>
      </c>
      <c r="F92" s="113" t="s">
        <v>13</v>
      </c>
      <c r="G92" s="114">
        <v>2</v>
      </c>
      <c r="H92" s="114" t="s">
        <v>14</v>
      </c>
      <c r="I92" s="123">
        <f>E92/G92*I$1</f>
        <v>2.0833333333333332E-2</v>
      </c>
      <c r="J92" s="72">
        <v>2.0833333333333332E-2</v>
      </c>
      <c r="K92" s="111">
        <v>0</v>
      </c>
      <c r="L92" s="87">
        <f>M90</f>
        <v>43834.635416666672</v>
      </c>
      <c r="M92" s="87">
        <f>L92+J92*(1-K92)</f>
        <v>43834.656250000007</v>
      </c>
      <c r="N92" s="90"/>
      <c r="P92" s="78" t="str">
        <f>IF(L92=0,"Bitte prüfen","")</f>
        <v/>
      </c>
      <c r="Q92" s="78" t="str">
        <f>IF(J92/I92&lt;0.5,"Bitte prüfen","")</f>
        <v/>
      </c>
      <c r="R92" s="78" t="str">
        <f>IF(J92/I92&gt;2.5,"Bitte prüfen","")</f>
        <v/>
      </c>
      <c r="S92" s="78" t="str">
        <f>IF(K92&lt;0,"Bitte prüfen",IF(K92&gt;1.5,"Bitte prüfen",""))</f>
        <v/>
      </c>
    </row>
    <row r="93" spans="1:19" x14ac:dyDescent="0.25">
      <c r="A93" s="13"/>
      <c r="B93" s="105"/>
      <c r="C93" s="82"/>
      <c r="D93" s="24"/>
      <c r="E93" s="117"/>
      <c r="F93" s="117" t="s">
        <v>247</v>
      </c>
      <c r="G93" s="118"/>
      <c r="H93" s="119"/>
      <c r="I93" s="120"/>
      <c r="J93" s="75"/>
      <c r="K93" s="112"/>
      <c r="L93" s="77"/>
      <c r="M93" s="77"/>
      <c r="N93" s="91"/>
      <c r="P93" s="79"/>
      <c r="Q93" s="79"/>
      <c r="R93" s="79"/>
      <c r="S93" s="79"/>
    </row>
    <row r="94" spans="1:19" ht="52.8" x14ac:dyDescent="0.25">
      <c r="A94" s="106">
        <f t="shared" si="22"/>
        <v>46</v>
      </c>
      <c r="B94" s="9" t="s">
        <v>180</v>
      </c>
      <c r="C94" s="30" t="s">
        <v>181</v>
      </c>
      <c r="D94" s="10" t="s">
        <v>182</v>
      </c>
      <c r="E94" s="113">
        <v>1</v>
      </c>
      <c r="F94" s="113" t="s">
        <v>13</v>
      </c>
      <c r="G94" s="114">
        <v>2</v>
      </c>
      <c r="H94" s="115" t="s">
        <v>14</v>
      </c>
      <c r="I94" s="123">
        <f>E94/G94*I$1</f>
        <v>2.0833333333333332E-2</v>
      </c>
      <c r="J94" s="72">
        <v>2.0833333333333332E-2</v>
      </c>
      <c r="K94" s="111">
        <v>0</v>
      </c>
      <c r="L94" s="87">
        <f>M92</f>
        <v>43834.656250000007</v>
      </c>
      <c r="M94" s="87">
        <f>L94+J94*(1-K94)</f>
        <v>43834.677083333343</v>
      </c>
      <c r="N94" s="90"/>
      <c r="P94" s="78" t="str">
        <f>IF(L94=0,"Bitte prüfen","")</f>
        <v/>
      </c>
      <c r="Q94" s="78" t="str">
        <f>IF(J94/I94&lt;0.5,"Bitte prüfen","")</f>
        <v/>
      </c>
      <c r="R94" s="78" t="str">
        <f>IF(J94/I94&gt;2.5,"Bitte prüfen","")</f>
        <v/>
      </c>
      <c r="S94" s="78" t="str">
        <f>IF(K94&lt;0,"Bitte prüfen",IF(K94&gt;1.5,"Bitte prüfen",""))</f>
        <v/>
      </c>
    </row>
    <row r="95" spans="1:19" x14ac:dyDescent="0.25">
      <c r="A95" s="13"/>
      <c r="B95" s="14"/>
      <c r="C95" s="15"/>
      <c r="D95" s="15"/>
      <c r="E95" s="117"/>
      <c r="F95" s="117"/>
      <c r="G95" s="118"/>
      <c r="H95" s="119"/>
      <c r="I95" s="120"/>
      <c r="J95" s="75"/>
      <c r="K95" s="112"/>
      <c r="L95" s="77"/>
      <c r="M95" s="77"/>
      <c r="N95" s="91"/>
      <c r="P95" s="79"/>
      <c r="Q95" s="79"/>
      <c r="R95" s="79"/>
      <c r="S95" s="79"/>
    </row>
    <row r="96" spans="1:19" ht="57" customHeight="1" x14ac:dyDescent="0.25">
      <c r="A96" s="106">
        <f t="shared" si="23"/>
        <v>47</v>
      </c>
      <c r="B96" s="9" t="s">
        <v>275</v>
      </c>
      <c r="C96" s="10" t="s">
        <v>126</v>
      </c>
      <c r="D96" s="10" t="s">
        <v>127</v>
      </c>
      <c r="E96" s="113">
        <v>6</v>
      </c>
      <c r="F96" s="113" t="s">
        <v>13</v>
      </c>
      <c r="G96" s="114">
        <v>4</v>
      </c>
      <c r="H96" s="115" t="s">
        <v>14</v>
      </c>
      <c r="I96" s="123">
        <f>E96/G96*I$1</f>
        <v>6.25E-2</v>
      </c>
      <c r="J96" s="72">
        <v>6.25E-2</v>
      </c>
      <c r="K96" s="111">
        <v>0.66</v>
      </c>
      <c r="L96" s="87">
        <f>M94</f>
        <v>43834.677083333343</v>
      </c>
      <c r="M96" s="87">
        <f>L96+J96*(1-K96)</f>
        <v>43834.698333333341</v>
      </c>
      <c r="N96" s="90"/>
      <c r="P96" s="78" t="str">
        <f>IF(L96=0,"Bitte prüfen","")</f>
        <v/>
      </c>
      <c r="Q96" s="78" t="str">
        <f>IF(J96/I96&lt;0.5,"Bitte prüfen","")</f>
        <v/>
      </c>
      <c r="R96" s="78" t="str">
        <f>IF(J96/I96&gt;2.5,"Bitte prüfen","")</f>
        <v/>
      </c>
      <c r="S96" s="78" t="str">
        <f>IF(K96&lt;0,"Bitte prüfen",IF(K96&gt;1.5,"Bitte prüfen",""))</f>
        <v/>
      </c>
    </row>
    <row r="97" spans="1:19" x14ac:dyDescent="0.25">
      <c r="A97" s="13"/>
      <c r="B97" s="14"/>
      <c r="C97" s="15"/>
      <c r="D97" s="15"/>
      <c r="E97" s="117"/>
      <c r="F97" s="117"/>
      <c r="G97" s="118"/>
      <c r="H97" s="119"/>
      <c r="I97" s="120"/>
      <c r="J97" s="75"/>
      <c r="K97" s="112"/>
      <c r="L97" s="77"/>
      <c r="M97" s="77"/>
      <c r="N97" s="91"/>
      <c r="P97" s="79"/>
      <c r="Q97" s="79"/>
      <c r="R97" s="79"/>
      <c r="S97" s="79"/>
    </row>
    <row r="98" spans="1:19" ht="39.6" x14ac:dyDescent="0.25">
      <c r="A98" s="169">
        <f t="shared" si="24"/>
        <v>48</v>
      </c>
      <c r="B98" s="26" t="s">
        <v>261</v>
      </c>
      <c r="C98" s="48" t="s">
        <v>262</v>
      </c>
      <c r="D98" s="10"/>
      <c r="E98" s="121">
        <v>2</v>
      </c>
      <c r="F98" s="121" t="s">
        <v>17</v>
      </c>
      <c r="G98" s="122">
        <v>4</v>
      </c>
      <c r="H98" s="115" t="s">
        <v>18</v>
      </c>
      <c r="I98" s="170">
        <f>E98/G98*I$1</f>
        <v>2.0833333333333332E-2</v>
      </c>
      <c r="J98" s="72">
        <v>2.0833333333333332E-2</v>
      </c>
      <c r="K98" s="111">
        <v>0.5</v>
      </c>
      <c r="L98" s="87">
        <f>M96</f>
        <v>43834.698333333341</v>
      </c>
      <c r="M98" s="87">
        <f>L98+J98*(1-K98)</f>
        <v>43834.708750000005</v>
      </c>
      <c r="N98" s="90"/>
      <c r="P98" s="78" t="str">
        <f>IF(L98=0,"Bitte prüfen","")</f>
        <v/>
      </c>
      <c r="Q98" s="78" t="str">
        <f>IF(J98/I98&lt;0.5,"Bitte prüfen","")</f>
        <v/>
      </c>
      <c r="R98" s="78" t="str">
        <f>IF(J98/I98&gt;2.5,"Bitte prüfen","")</f>
        <v/>
      </c>
      <c r="S98" s="78" t="str">
        <f>IF(K98&lt;0,"Bitte prüfen",IF(K98&gt;1.5,"Bitte prüfen",""))</f>
        <v/>
      </c>
    </row>
    <row r="99" spans="1:19" x14ac:dyDescent="0.25">
      <c r="A99" s="13"/>
      <c r="B99" s="33"/>
      <c r="C99" s="56"/>
      <c r="D99" s="15"/>
      <c r="E99" s="135"/>
      <c r="F99" s="135"/>
      <c r="G99" s="125"/>
      <c r="H99" s="138"/>
      <c r="I99" s="120"/>
      <c r="J99" s="75"/>
      <c r="K99" s="112"/>
      <c r="L99" s="77"/>
      <c r="M99" s="77"/>
      <c r="N99" s="91"/>
      <c r="P99" s="79"/>
      <c r="Q99" s="79"/>
      <c r="R99" s="79"/>
      <c r="S99" s="79"/>
    </row>
    <row r="100" spans="1:19" x14ac:dyDescent="0.25">
      <c r="A100" s="106">
        <f t="shared" si="25"/>
        <v>49</v>
      </c>
      <c r="B100" s="9" t="s">
        <v>128</v>
      </c>
      <c r="C100" s="152" t="s">
        <v>263</v>
      </c>
      <c r="D100" s="10"/>
      <c r="E100" s="121">
        <v>1</v>
      </c>
      <c r="F100" s="121" t="s">
        <v>17</v>
      </c>
      <c r="G100" s="122">
        <v>2</v>
      </c>
      <c r="H100" s="115" t="s">
        <v>18</v>
      </c>
      <c r="I100" s="123">
        <f>E100/G100*I$1</f>
        <v>2.0833333333333332E-2</v>
      </c>
      <c r="J100" s="72">
        <v>2.0833333333333332E-2</v>
      </c>
      <c r="K100" s="111">
        <v>0</v>
      </c>
      <c r="L100" s="87">
        <f>M98</f>
        <v>43834.708750000005</v>
      </c>
      <c r="M100" s="87">
        <f>L100+J100*(1-K100)</f>
        <v>43834.729583333341</v>
      </c>
      <c r="N100" s="90"/>
      <c r="P100" s="78" t="str">
        <f>IF(L100=0,"Bitte prüfen","")</f>
        <v/>
      </c>
      <c r="Q100" s="78" t="str">
        <f>IF(J100/I100&lt;0.5,"Bitte prüfen","")</f>
        <v/>
      </c>
      <c r="R100" s="78" t="str">
        <f>IF(J100/I100&gt;2.5,"Bitte prüfen","")</f>
        <v/>
      </c>
      <c r="S100" s="78" t="str">
        <f>IF(K100&lt;0,"Bitte prüfen",IF(K100&gt;1.5,"Bitte prüfen",""))</f>
        <v/>
      </c>
    </row>
    <row r="101" spans="1:19" x14ac:dyDescent="0.25">
      <c r="A101" s="13"/>
      <c r="B101" s="14"/>
      <c r="C101" s="50"/>
      <c r="D101" s="15"/>
      <c r="E101" s="135"/>
      <c r="F101" s="135"/>
      <c r="G101" s="125"/>
      <c r="H101" s="138"/>
      <c r="I101" s="120"/>
      <c r="J101" s="75"/>
      <c r="K101" s="112"/>
      <c r="L101" s="77"/>
      <c r="M101" s="77"/>
      <c r="N101" s="91"/>
      <c r="P101" s="79"/>
      <c r="Q101" s="79"/>
      <c r="R101" s="79"/>
      <c r="S101" s="79"/>
    </row>
    <row r="102" spans="1:19" ht="26.4" x14ac:dyDescent="0.25">
      <c r="A102" s="106">
        <f t="shared" si="26"/>
        <v>50</v>
      </c>
      <c r="B102" s="9" t="s">
        <v>183</v>
      </c>
      <c r="C102" s="10"/>
      <c r="D102" s="10" t="s">
        <v>184</v>
      </c>
      <c r="E102" s="113"/>
      <c r="F102" s="113"/>
      <c r="G102" s="114"/>
      <c r="H102" s="115"/>
      <c r="I102" s="123"/>
      <c r="J102" s="72"/>
      <c r="K102" s="111"/>
      <c r="L102" s="87"/>
      <c r="M102" s="87"/>
      <c r="N102" s="90"/>
      <c r="P102" s="78" t="str">
        <f>IF(L102=0,"Bitte prüfen","")</f>
        <v>Bitte prüfen</v>
      </c>
      <c r="Q102" s="78" t="e">
        <f>IF(J102/I102&lt;0.5,"Bitte prüfen","")</f>
        <v>#DIV/0!</v>
      </c>
      <c r="R102" s="78" t="e">
        <f>IF(J102/I102&gt;2.5,"Bitte prüfen","")</f>
        <v>#DIV/0!</v>
      </c>
      <c r="S102" s="78" t="str">
        <f>IF(K102&lt;0,"Bitte prüfen",IF(K102&gt;1.5,"Bitte prüfen",""))</f>
        <v/>
      </c>
    </row>
    <row r="103" spans="1:19" ht="39.6" x14ac:dyDescent="0.25">
      <c r="A103" s="13"/>
      <c r="B103" s="14"/>
      <c r="C103" s="15"/>
      <c r="D103" s="15" t="s">
        <v>185</v>
      </c>
      <c r="E103" s="117"/>
      <c r="F103" s="117"/>
      <c r="G103" s="118"/>
      <c r="H103" s="119"/>
      <c r="I103" s="120"/>
      <c r="J103" s="75"/>
      <c r="K103" s="112"/>
      <c r="L103" s="77"/>
      <c r="M103" s="77"/>
      <c r="N103" s="86">
        <f>M100-L1</f>
        <v>1.7712500000052387</v>
      </c>
      <c r="P103" s="79"/>
      <c r="Q103" s="79"/>
      <c r="R103" s="79"/>
      <c r="S103" s="79"/>
    </row>
    <row r="104" spans="1:19" x14ac:dyDescent="0.25">
      <c r="A104" s="29"/>
      <c r="B104" s="42"/>
      <c r="C104" s="42"/>
      <c r="D104" s="42"/>
      <c r="Q104"/>
      <c r="R104"/>
    </row>
    <row r="105" spans="1:19" x14ac:dyDescent="0.25">
      <c r="G105" s="57"/>
      <c r="H105" s="57"/>
      <c r="I105" s="57"/>
      <c r="J105" s="60"/>
      <c r="K105" s="60"/>
      <c r="L105" s="60"/>
      <c r="M105" s="60"/>
      <c r="Q105"/>
      <c r="R105"/>
    </row>
  </sheetData>
  <mergeCells count="2">
    <mergeCell ref="L1:M1"/>
    <mergeCell ref="J1:K1"/>
  </mergeCells>
  <pageMargins left="0.51181102362204722" right="0.11811023622047245" top="0.78740157480314965" bottom="0.78740157480314965" header="0.31496062992125984" footer="0.31496062992125984"/>
  <pageSetup paperSize="8" scale="85" orientation="landscape" horizontalDpi="4294967295" verticalDpi="4294967295" r:id="rId1"/>
  <headerFooter>
    <oddHeader>&amp;L&amp;"DB Office,Fett"Bauzeiten- und Sperrzeitenkatalog</oddHeader>
    <oddFooter>&amp;L&amp;F /
&amp;A&amp;C&amp;P / &amp;N&amp;RRev-Index: 1.0
Gültig ab: 01.05.2021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113"/>
  <sheetViews>
    <sheetView zoomScaleNormal="100" workbookViewId="0">
      <selection activeCell="L1" sqref="L1:M1"/>
    </sheetView>
  </sheetViews>
  <sheetFormatPr baseColWidth="10" defaultRowHeight="13.2" x14ac:dyDescent="0.25"/>
  <cols>
    <col min="1" max="1" width="6.296875" customWidth="1"/>
    <col min="2" max="2" width="25.09765625" customWidth="1"/>
    <col min="3" max="3" width="11.19921875" customWidth="1"/>
    <col min="4" max="4" width="25.59765625" customWidth="1"/>
    <col min="5" max="5" width="9.296875" style="11" customWidth="1"/>
    <col min="6" max="6" width="11.69921875" style="62" customWidth="1"/>
    <col min="7" max="7" width="9.69921875" style="35" customWidth="1"/>
    <col min="8" max="8" width="13.09765625" style="61" customWidth="1"/>
    <col min="9" max="9" width="8.09765625" style="37" customWidth="1"/>
    <col min="10" max="10" width="9.3984375" style="5" customWidth="1"/>
    <col min="11" max="11" width="10.5" style="1" customWidth="1"/>
    <col min="12" max="13" width="16.796875" style="6" customWidth="1"/>
    <col min="14" max="14" width="8.19921875" customWidth="1"/>
    <col min="15" max="15" width="0.8984375" customWidth="1"/>
    <col min="16" max="16" width="11.8984375" customWidth="1"/>
    <col min="17" max="18" width="9.59765625" customWidth="1"/>
    <col min="19" max="19" width="10.796875" customWidth="1"/>
  </cols>
  <sheetData>
    <row r="1" spans="1:19" ht="37.799999999999997" customHeight="1" x14ac:dyDescent="0.25">
      <c r="A1" s="166" t="s">
        <v>0</v>
      </c>
      <c r="B1" s="168" t="s">
        <v>1</v>
      </c>
      <c r="H1" s="165" t="s">
        <v>286</v>
      </c>
      <c r="I1" s="163">
        <v>4.1666666666666664E-2</v>
      </c>
      <c r="J1" s="212" t="s">
        <v>246</v>
      </c>
      <c r="K1" s="212"/>
      <c r="L1" s="211">
        <v>43832.958333333336</v>
      </c>
      <c r="M1" s="211"/>
    </row>
    <row r="2" spans="1:19" ht="62.4" customHeight="1" x14ac:dyDescent="0.25">
      <c r="A2" s="164" t="s">
        <v>283</v>
      </c>
      <c r="B2" s="157" t="s">
        <v>2</v>
      </c>
      <c r="C2" s="157" t="s">
        <v>3</v>
      </c>
      <c r="D2" s="157" t="s">
        <v>4</v>
      </c>
      <c r="E2" s="157" t="s">
        <v>217</v>
      </c>
      <c r="F2" s="157" t="s">
        <v>284</v>
      </c>
      <c r="G2" s="158" t="s">
        <v>285</v>
      </c>
      <c r="H2" s="159" t="s">
        <v>256</v>
      </c>
      <c r="I2" s="157" t="s">
        <v>5</v>
      </c>
      <c r="J2" s="157" t="s">
        <v>6</v>
      </c>
      <c r="K2" s="157" t="s">
        <v>222</v>
      </c>
      <c r="L2" s="157" t="s">
        <v>7</v>
      </c>
      <c r="M2" s="157" t="s">
        <v>8</v>
      </c>
      <c r="N2" s="157" t="s">
        <v>218</v>
      </c>
      <c r="O2" s="160"/>
      <c r="P2" s="161" t="s">
        <v>9</v>
      </c>
      <c r="Q2" s="161" t="s">
        <v>243</v>
      </c>
      <c r="R2" s="161" t="s">
        <v>244</v>
      </c>
      <c r="S2" s="162" t="s">
        <v>10</v>
      </c>
    </row>
    <row r="3" spans="1:19" s="199" customFormat="1" ht="15" customHeight="1" x14ac:dyDescent="0.25">
      <c r="A3" s="206">
        <v>1</v>
      </c>
      <c r="B3" s="207">
        <v>2</v>
      </c>
      <c r="C3" s="207">
        <v>3</v>
      </c>
      <c r="D3" s="207">
        <v>4</v>
      </c>
      <c r="E3" s="207">
        <v>5</v>
      </c>
      <c r="F3" s="207">
        <v>6</v>
      </c>
      <c r="G3" s="207">
        <v>7</v>
      </c>
      <c r="H3" s="207">
        <v>8</v>
      </c>
      <c r="I3" s="207">
        <v>9</v>
      </c>
      <c r="J3" s="207">
        <v>10</v>
      </c>
      <c r="K3" s="207">
        <v>11</v>
      </c>
      <c r="L3" s="207">
        <v>12</v>
      </c>
      <c r="M3" s="207">
        <v>13</v>
      </c>
      <c r="N3" s="207">
        <v>14</v>
      </c>
      <c r="O3" s="198"/>
      <c r="P3" s="209">
        <v>15</v>
      </c>
      <c r="Q3" s="209">
        <v>16</v>
      </c>
      <c r="R3" s="209">
        <v>17</v>
      </c>
      <c r="S3" s="209">
        <v>18</v>
      </c>
    </row>
    <row r="4" spans="1:19" ht="52.8" x14ac:dyDescent="0.25">
      <c r="A4" s="8">
        <v>0</v>
      </c>
      <c r="B4" s="9" t="s">
        <v>272</v>
      </c>
      <c r="C4" s="10"/>
      <c r="D4" s="10" t="s">
        <v>277</v>
      </c>
      <c r="E4" s="113"/>
      <c r="F4" s="139"/>
      <c r="G4" s="114"/>
      <c r="H4" s="115"/>
      <c r="I4" s="123"/>
      <c r="J4" s="72"/>
      <c r="K4" s="73"/>
      <c r="L4" s="74"/>
      <c r="M4" s="74"/>
      <c r="N4" s="92">
        <v>0</v>
      </c>
      <c r="P4" s="78" t="str">
        <f>IF(L4=0,"Bitte prüfen","")</f>
        <v>Bitte prüfen</v>
      </c>
      <c r="Q4" s="78" t="e">
        <f>IF(J4/I4&lt;0.5,"Bitte prüfen","")</f>
        <v>#DIV/0!</v>
      </c>
      <c r="R4" s="78" t="e">
        <f>IF(J4/I4&gt;2.5,"Bitte prüfen","")</f>
        <v>#DIV/0!</v>
      </c>
      <c r="S4" s="78" t="str">
        <f>IF(K4&lt;0,"Bitte prüfen",IF(K4&gt;1.5,"Bitte prüfen",""))</f>
        <v/>
      </c>
    </row>
    <row r="5" spans="1:19" x14ac:dyDescent="0.25">
      <c r="A5" s="13"/>
      <c r="B5" s="14"/>
      <c r="C5" s="15"/>
      <c r="D5" s="15"/>
      <c r="E5" s="117"/>
      <c r="F5" s="140"/>
      <c r="G5" s="118"/>
      <c r="H5" s="119"/>
      <c r="I5" s="141"/>
      <c r="J5" s="75"/>
      <c r="K5" s="76"/>
      <c r="L5" s="77"/>
      <c r="M5" s="77"/>
      <c r="N5" s="68"/>
      <c r="P5" s="79"/>
      <c r="Q5" s="79"/>
      <c r="R5" s="79"/>
      <c r="S5" s="79"/>
    </row>
    <row r="6" spans="1:19" x14ac:dyDescent="0.25">
      <c r="A6" s="106">
        <f>MAX(A4:A5)+1</f>
        <v>1</v>
      </c>
      <c r="B6" s="9" t="s">
        <v>12</v>
      </c>
      <c r="C6" s="152" t="s">
        <v>258</v>
      </c>
      <c r="D6" s="10" t="s">
        <v>276</v>
      </c>
      <c r="E6" s="121">
        <v>1</v>
      </c>
      <c r="F6" s="121" t="s">
        <v>17</v>
      </c>
      <c r="G6" s="122">
        <v>2</v>
      </c>
      <c r="H6" s="115" t="s">
        <v>18</v>
      </c>
      <c r="I6" s="123">
        <f>E6/G6*I$1</f>
        <v>2.0833333333333332E-2</v>
      </c>
      <c r="J6" s="72">
        <v>2.0833333333333332E-2</v>
      </c>
      <c r="K6" s="80">
        <v>0.5</v>
      </c>
      <c r="L6" s="87">
        <f>L1</f>
        <v>43832.958333333336</v>
      </c>
      <c r="M6" s="87">
        <f t="shared" ref="M6" si="0">L6+J6*(1-K6)</f>
        <v>43832.96875</v>
      </c>
      <c r="N6" s="88">
        <v>1</v>
      </c>
      <c r="P6" s="65" t="str">
        <f>IF(L6=0,"Bitte prüfen","")</f>
        <v/>
      </c>
      <c r="Q6" s="65" t="str">
        <f>IF(J6/I6&lt;0.5,"Bitte prüfen","")</f>
        <v/>
      </c>
      <c r="R6" s="65" t="str">
        <f>IF(J6/I6&gt;2.5,"Bitte prüfen","")</f>
        <v/>
      </c>
      <c r="S6" s="78" t="str">
        <f>IF(K6&lt;0,"Bitte prüfen",IF(K6&gt;1.5,"Bitte prüfen",""))</f>
        <v/>
      </c>
    </row>
    <row r="7" spans="1:19" x14ac:dyDescent="0.25">
      <c r="A7" s="13"/>
      <c r="B7" s="14"/>
      <c r="C7" s="151"/>
      <c r="D7" s="15"/>
      <c r="E7" s="124"/>
      <c r="F7" s="124"/>
      <c r="G7" s="125"/>
      <c r="H7" s="126"/>
      <c r="I7" s="120"/>
      <c r="J7" s="75"/>
      <c r="K7" s="76"/>
      <c r="L7" s="77"/>
      <c r="M7" s="77"/>
      <c r="N7" s="64"/>
      <c r="P7" s="66"/>
      <c r="Q7" s="66"/>
      <c r="R7" s="66"/>
      <c r="S7" s="79"/>
    </row>
    <row r="8" spans="1:19" ht="39.6" x14ac:dyDescent="0.25">
      <c r="A8" s="106">
        <f>MAX(A4:A7)+1</f>
        <v>2</v>
      </c>
      <c r="B8" s="20" t="s">
        <v>259</v>
      </c>
      <c r="C8" s="47" t="s">
        <v>260</v>
      </c>
      <c r="D8" s="17" t="s">
        <v>130</v>
      </c>
      <c r="E8" s="121">
        <v>2</v>
      </c>
      <c r="F8" s="121" t="s">
        <v>17</v>
      </c>
      <c r="G8" s="122">
        <v>4</v>
      </c>
      <c r="H8" s="115" t="s">
        <v>18</v>
      </c>
      <c r="I8" s="123">
        <f>E8/G8*I$1</f>
        <v>2.0833333333333332E-2</v>
      </c>
      <c r="J8" s="72">
        <v>2.0833333333333332E-2</v>
      </c>
      <c r="K8" s="80">
        <v>0.5</v>
      </c>
      <c r="L8" s="87">
        <f>M6</f>
        <v>43832.96875</v>
      </c>
      <c r="M8" s="87">
        <f>L8+J8*(1-K8)</f>
        <v>43832.979166666664</v>
      </c>
      <c r="N8" s="63"/>
      <c r="P8" s="78" t="str">
        <f>IF(L8=0,"Bitte prüfen","")</f>
        <v/>
      </c>
      <c r="Q8" s="78" t="str">
        <f>IF(J8/I8&lt;0.5,"Bitte prüfen","")</f>
        <v/>
      </c>
      <c r="R8" s="78" t="str">
        <f>IF(J8/I8&gt;2.5,"Bitte prüfen","")</f>
        <v/>
      </c>
      <c r="S8" s="78" t="str">
        <f>IF(K8&lt;0,"Bitte prüfen",IF(K8&gt;1.5,"Bitte prüfen",""))</f>
        <v/>
      </c>
    </row>
    <row r="9" spans="1:19" x14ac:dyDescent="0.25">
      <c r="A9" s="13"/>
      <c r="B9" s="40"/>
      <c r="C9" s="41"/>
      <c r="D9" s="17"/>
      <c r="E9" s="124"/>
      <c r="F9" s="124"/>
      <c r="G9" s="125"/>
      <c r="H9" s="126"/>
      <c r="I9" s="120"/>
      <c r="J9" s="75"/>
      <c r="K9" s="76"/>
      <c r="L9" s="77"/>
      <c r="M9" s="77"/>
      <c r="N9" s="64"/>
      <c r="P9" s="66"/>
      <c r="Q9" s="66"/>
      <c r="R9" s="66"/>
      <c r="S9" s="79"/>
    </row>
    <row r="10" spans="1:19" ht="39.6" x14ac:dyDescent="0.25">
      <c r="A10" s="106">
        <f t="shared" ref="A10" si="1">MAX(A6:A9)+1</f>
        <v>3</v>
      </c>
      <c r="B10" s="94" t="s">
        <v>15</v>
      </c>
      <c r="C10" s="95" t="s">
        <v>216</v>
      </c>
      <c r="D10" s="81" t="s">
        <v>16</v>
      </c>
      <c r="E10" s="121">
        <v>3</v>
      </c>
      <c r="F10" s="127" t="s">
        <v>13</v>
      </c>
      <c r="G10" s="122">
        <v>3</v>
      </c>
      <c r="H10" s="142" t="s">
        <v>18</v>
      </c>
      <c r="I10" s="123">
        <f>E10/G10*I$1</f>
        <v>4.1666666666666664E-2</v>
      </c>
      <c r="J10" s="72">
        <v>4.1666666666666664E-2</v>
      </c>
      <c r="K10" s="80">
        <v>0.5</v>
      </c>
      <c r="L10" s="87">
        <f>M8</f>
        <v>43832.979166666664</v>
      </c>
      <c r="M10" s="87">
        <f>L10+J10*(1-K10)</f>
        <v>43833</v>
      </c>
      <c r="N10" s="63"/>
      <c r="P10" s="65" t="str">
        <f>IF(L10=0,"Bitte prüfen","")</f>
        <v/>
      </c>
      <c r="Q10" s="65" t="str">
        <f>IF(J10/I10&lt;0.5,"Bitte prüfen","")</f>
        <v/>
      </c>
      <c r="R10" s="65" t="str">
        <f>IF(J10/I10&gt;2.5,"Bitte prüfen","")</f>
        <v/>
      </c>
      <c r="S10" s="78" t="str">
        <f>IF(K10&lt;0,"Bitte prüfen",IF(K10&gt;1.5,"Bitte prüfen",""))</f>
        <v/>
      </c>
    </row>
    <row r="11" spans="1:19" x14ac:dyDescent="0.25">
      <c r="A11" s="13"/>
      <c r="B11" s="96"/>
      <c r="C11" s="97"/>
      <c r="D11" s="97"/>
      <c r="E11" s="124"/>
      <c r="F11" s="124" t="s">
        <v>247</v>
      </c>
      <c r="G11" s="125"/>
      <c r="H11" s="143"/>
      <c r="I11" s="144"/>
      <c r="J11" s="110"/>
      <c r="K11" s="76"/>
      <c r="L11" s="77"/>
      <c r="M11" s="77"/>
      <c r="N11" s="64"/>
      <c r="P11" s="66"/>
      <c r="Q11" s="66"/>
      <c r="R11" s="66"/>
      <c r="S11" s="79"/>
    </row>
    <row r="12" spans="1:19" ht="52.8" x14ac:dyDescent="0.25">
      <c r="A12" s="106">
        <f t="shared" ref="A12" si="2">MAX(A8:A11)+1</f>
        <v>4</v>
      </c>
      <c r="B12" s="16" t="s">
        <v>220</v>
      </c>
      <c r="C12" s="23" t="s">
        <v>19</v>
      </c>
      <c r="D12" s="10" t="s">
        <v>268</v>
      </c>
      <c r="E12" s="113">
        <v>2</v>
      </c>
      <c r="F12" s="139" t="s">
        <v>13</v>
      </c>
      <c r="G12" s="114">
        <v>4</v>
      </c>
      <c r="H12" s="115" t="s">
        <v>14</v>
      </c>
      <c r="I12" s="123">
        <f>E12/G12*I$1</f>
        <v>2.0833333333333332E-2</v>
      </c>
      <c r="J12" s="72">
        <v>2.0833333333333332E-2</v>
      </c>
      <c r="K12" s="80">
        <v>1</v>
      </c>
      <c r="L12" s="87">
        <f>M10</f>
        <v>43833</v>
      </c>
      <c r="M12" s="87">
        <f>L12+J12*(1-K12)</f>
        <v>43833</v>
      </c>
      <c r="N12" s="89">
        <v>2</v>
      </c>
      <c r="P12" s="65" t="str">
        <f>IF(L12=0,"Bitte prüfen","")</f>
        <v/>
      </c>
      <c r="Q12" s="65" t="str">
        <f>IF(J12/I12&lt;0.5,"Bitte prüfen","")</f>
        <v/>
      </c>
      <c r="R12" s="65" t="str">
        <f>IF(J12/I12&gt;2.5,"Bitte prüfen","")</f>
        <v/>
      </c>
      <c r="S12" s="78" t="str">
        <f>IF(K12&lt;0,"Bitte prüfen",IF(K12&gt;1.5,"Bitte prüfen",""))</f>
        <v/>
      </c>
    </row>
    <row r="13" spans="1:19" x14ac:dyDescent="0.25">
      <c r="A13" s="13"/>
      <c r="B13" s="19"/>
      <c r="C13" s="24"/>
      <c r="D13" s="15"/>
      <c r="E13" s="128"/>
      <c r="F13" s="145"/>
      <c r="G13" s="138"/>
      <c r="H13" s="126"/>
      <c r="I13" s="141"/>
      <c r="J13" s="75"/>
      <c r="K13" s="76"/>
      <c r="L13" s="77"/>
      <c r="M13" s="77"/>
      <c r="N13" s="68"/>
      <c r="P13" s="66"/>
      <c r="Q13" s="66"/>
      <c r="R13" s="66"/>
      <c r="S13" s="79"/>
    </row>
    <row r="14" spans="1:19" ht="26.4" x14ac:dyDescent="0.25">
      <c r="A14" s="106">
        <f t="shared" ref="A14" si="3">MAX(A10:A13)+1</f>
        <v>5</v>
      </c>
      <c r="B14" s="20" t="s">
        <v>20</v>
      </c>
      <c r="C14" s="21" t="s">
        <v>21</v>
      </c>
      <c r="D14" s="21" t="s">
        <v>22</v>
      </c>
      <c r="E14" s="132">
        <v>2</v>
      </c>
      <c r="F14" s="146" t="s">
        <v>13</v>
      </c>
      <c r="G14" s="133">
        <v>1</v>
      </c>
      <c r="H14" s="115" t="s">
        <v>14</v>
      </c>
      <c r="I14" s="123">
        <f>E14/G14*I$1</f>
        <v>8.3333333333333329E-2</v>
      </c>
      <c r="J14" s="72">
        <v>8.3333333333333329E-2</v>
      </c>
      <c r="K14" s="80">
        <v>0.5</v>
      </c>
      <c r="L14" s="87">
        <f>M12</f>
        <v>43833</v>
      </c>
      <c r="M14" s="87">
        <f>L14+J14*(1-K14)</f>
        <v>43833.041666666664</v>
      </c>
      <c r="N14" s="67"/>
      <c r="P14" s="65" t="str">
        <f>IF(L14=0,"Bitte prüfen","")</f>
        <v/>
      </c>
      <c r="Q14" s="65" t="str">
        <f>IF(J14/I14&lt;0.5,"Bitte prüfen","")</f>
        <v/>
      </c>
      <c r="R14" s="65" t="str">
        <f>IF(J14/I14&gt;2.5,"Bitte prüfen","")</f>
        <v/>
      </c>
      <c r="S14" s="78" t="str">
        <f>IF(K14&lt;0,"Bitte prüfen",IF(K14&gt;1.5,"Bitte prüfen",""))</f>
        <v/>
      </c>
    </row>
    <row r="15" spans="1:19" x14ac:dyDescent="0.25">
      <c r="A15" s="13"/>
      <c r="B15" s="33"/>
      <c r="C15" s="32"/>
      <c r="D15" s="82" t="s">
        <v>267</v>
      </c>
      <c r="E15" s="135"/>
      <c r="F15" s="147"/>
      <c r="G15" s="148"/>
      <c r="H15" s="119"/>
      <c r="I15" s="120"/>
      <c r="J15" s="75"/>
      <c r="K15" s="76"/>
      <c r="L15" s="77"/>
      <c r="M15" s="77"/>
      <c r="N15" s="68"/>
      <c r="P15" s="66"/>
      <c r="Q15" s="66"/>
      <c r="R15" s="66"/>
      <c r="S15" s="79"/>
    </row>
    <row r="16" spans="1:19" ht="26.4" x14ac:dyDescent="0.25">
      <c r="A16" s="106">
        <f>MAX(A14:A15)+1</f>
        <v>6</v>
      </c>
      <c r="B16" s="9" t="s">
        <v>24</v>
      </c>
      <c r="C16" s="23" t="s">
        <v>25</v>
      </c>
      <c r="D16" s="10" t="s">
        <v>26</v>
      </c>
      <c r="E16" s="113">
        <v>90</v>
      </c>
      <c r="F16" s="139" t="s">
        <v>27</v>
      </c>
      <c r="G16" s="114">
        <v>60</v>
      </c>
      <c r="H16" s="149" t="s">
        <v>31</v>
      </c>
      <c r="I16" s="123">
        <f>E16/G16*I$1</f>
        <v>6.25E-2</v>
      </c>
      <c r="J16" s="72">
        <v>6.25E-2</v>
      </c>
      <c r="K16" s="80">
        <v>0</v>
      </c>
      <c r="L16" s="87">
        <f>M14</f>
        <v>43833.041666666664</v>
      </c>
      <c r="M16" s="87">
        <f>L16+J16*(1-K16)</f>
        <v>43833.104166666664</v>
      </c>
      <c r="N16" s="67"/>
      <c r="P16" s="65" t="str">
        <f>IF(L16=0,"Bitte prüfen","")</f>
        <v/>
      </c>
      <c r="Q16" s="65" t="str">
        <f>IF(J16/I16&lt;0.5,"Bitte prüfen","")</f>
        <v/>
      </c>
      <c r="R16" s="65" t="str">
        <f>IF(J16/I16&gt;2.5,"Bitte prüfen","")</f>
        <v/>
      </c>
      <c r="S16" s="78" t="str">
        <f>IF(K16&lt;0,"Bitte prüfen",IF(K16&gt;1.5,"Bitte prüfen",""))</f>
        <v/>
      </c>
    </row>
    <row r="17" spans="1:19" x14ac:dyDescent="0.25">
      <c r="A17" s="13"/>
      <c r="B17" s="14"/>
      <c r="C17" s="15"/>
      <c r="D17" s="15" t="s">
        <v>28</v>
      </c>
      <c r="E17" s="117"/>
      <c r="F17" s="140"/>
      <c r="G17" s="118"/>
      <c r="H17" s="119"/>
      <c r="I17" s="141"/>
      <c r="J17" s="75"/>
      <c r="K17" s="76"/>
      <c r="L17" s="77"/>
      <c r="M17" s="77"/>
      <c r="N17" s="68"/>
      <c r="P17" s="66"/>
      <c r="Q17" s="66"/>
      <c r="R17" s="66"/>
      <c r="S17" s="79"/>
    </row>
    <row r="18" spans="1:19" ht="26.4" x14ac:dyDescent="0.25">
      <c r="A18" s="106">
        <f>MAX(A16:A17)+1</f>
        <v>7</v>
      </c>
      <c r="B18" s="9" t="s">
        <v>224</v>
      </c>
      <c r="C18" s="10" t="s">
        <v>29</v>
      </c>
      <c r="D18" s="10" t="s">
        <v>30</v>
      </c>
      <c r="E18" s="113">
        <v>20</v>
      </c>
      <c r="F18" s="139" t="s">
        <v>27</v>
      </c>
      <c r="G18" s="114">
        <v>20</v>
      </c>
      <c r="H18" s="115" t="s">
        <v>31</v>
      </c>
      <c r="I18" s="123">
        <f>E18/G18*I$1</f>
        <v>4.1666666666666664E-2</v>
      </c>
      <c r="J18" s="72">
        <v>4.1666666666666664E-2</v>
      </c>
      <c r="K18" s="80">
        <v>0</v>
      </c>
      <c r="L18" s="87">
        <f>M16</f>
        <v>43833.104166666664</v>
      </c>
      <c r="M18" s="87">
        <f>L18+J18*(1-K18)</f>
        <v>43833.145833333328</v>
      </c>
      <c r="N18" s="67"/>
      <c r="P18" s="65" t="str">
        <f>IF(L18=0,"Bitte prüfen","")</f>
        <v/>
      </c>
      <c r="Q18" s="65" t="str">
        <f>IF(J18/I18&lt;0.5,"Bitte prüfen","")</f>
        <v/>
      </c>
      <c r="R18" s="65" t="str">
        <f>IF(J18/I18&gt;2.5,"Bitte prüfen","")</f>
        <v/>
      </c>
      <c r="S18" s="78" t="str">
        <f>IF(K18&lt;0,"Bitte prüfen",IF(K18&gt;1.5,"Bitte prüfen",""))</f>
        <v/>
      </c>
    </row>
    <row r="19" spans="1:19" x14ac:dyDescent="0.25">
      <c r="A19" s="13"/>
      <c r="B19" s="14"/>
      <c r="C19" s="15"/>
      <c r="D19" s="15"/>
      <c r="E19" s="128"/>
      <c r="F19" s="145"/>
      <c r="G19" s="138"/>
      <c r="H19" s="126"/>
      <c r="I19" s="141"/>
      <c r="J19" s="75"/>
      <c r="K19" s="76"/>
      <c r="L19" s="77"/>
      <c r="M19" s="77"/>
      <c r="N19" s="68"/>
      <c r="P19" s="66"/>
      <c r="Q19" s="66"/>
      <c r="R19" s="66"/>
      <c r="S19" s="79"/>
    </row>
    <row r="20" spans="1:19" ht="26.4" x14ac:dyDescent="0.25">
      <c r="A20" s="106">
        <f t="shared" ref="A20" si="4">MAX(A16:A19)+1</f>
        <v>8</v>
      </c>
      <c r="B20" s="9" t="s">
        <v>32</v>
      </c>
      <c r="C20" s="10" t="s">
        <v>33</v>
      </c>
      <c r="D20" s="10" t="s">
        <v>34</v>
      </c>
      <c r="E20" s="113">
        <v>4</v>
      </c>
      <c r="F20" s="139" t="s">
        <v>13</v>
      </c>
      <c r="G20" s="114">
        <v>6</v>
      </c>
      <c r="H20" s="115" t="s">
        <v>14</v>
      </c>
      <c r="I20" s="123">
        <f>E20/G20*I$1</f>
        <v>2.7777777777777776E-2</v>
      </c>
      <c r="J20" s="72">
        <v>3.125E-2</v>
      </c>
      <c r="K20" s="80">
        <v>0</v>
      </c>
      <c r="L20" s="87">
        <f>M18</f>
        <v>43833.145833333328</v>
      </c>
      <c r="M20" s="87">
        <f>L20+J20*(1-K20)</f>
        <v>43833.177083333328</v>
      </c>
      <c r="N20" s="67"/>
      <c r="P20" s="65" t="str">
        <f>IF(L20=0,"Bitte prüfen","")</f>
        <v/>
      </c>
      <c r="Q20" s="65" t="str">
        <f>IF(J20/I20&lt;0.5,"Bitte prüfen","")</f>
        <v/>
      </c>
      <c r="R20" s="65" t="str">
        <f>IF(J20/I20&gt;2.5,"Bitte prüfen","")</f>
        <v/>
      </c>
      <c r="S20" s="78" t="str">
        <f>IF(K20&lt;0,"Bitte prüfen",IF(K20&gt;1.5,"Bitte prüfen",""))</f>
        <v/>
      </c>
    </row>
    <row r="21" spans="1:19" ht="52.8" x14ac:dyDescent="0.25">
      <c r="A21" s="13"/>
      <c r="B21" s="14"/>
      <c r="C21" s="15"/>
      <c r="D21" s="15" t="s">
        <v>35</v>
      </c>
      <c r="E21" s="117"/>
      <c r="F21" s="140"/>
      <c r="G21" s="118"/>
      <c r="H21" s="119"/>
      <c r="I21" s="141"/>
      <c r="J21" s="75"/>
      <c r="K21" s="76"/>
      <c r="L21" s="77"/>
      <c r="M21" s="77"/>
      <c r="N21" s="68"/>
      <c r="P21" s="66"/>
      <c r="Q21" s="66"/>
      <c r="R21" s="66"/>
      <c r="S21" s="79"/>
    </row>
    <row r="22" spans="1:19" ht="26.4" x14ac:dyDescent="0.25">
      <c r="A22" s="106">
        <f t="shared" ref="A22" si="5">MAX(A18:A21)+1</f>
        <v>9</v>
      </c>
      <c r="B22" s="16" t="s">
        <v>36</v>
      </c>
      <c r="C22" s="10" t="s">
        <v>37</v>
      </c>
      <c r="D22" s="17" t="s">
        <v>38</v>
      </c>
      <c r="E22" s="129">
        <v>70</v>
      </c>
      <c r="F22" s="134" t="s">
        <v>248</v>
      </c>
      <c r="G22" s="130">
        <v>150</v>
      </c>
      <c r="H22" s="150" t="s">
        <v>31</v>
      </c>
      <c r="I22" s="123">
        <f>E22/G22*I$1</f>
        <v>1.9444444444444445E-2</v>
      </c>
      <c r="J22" s="72">
        <v>2.0833333333333332E-2</v>
      </c>
      <c r="K22" s="80">
        <v>0</v>
      </c>
      <c r="L22" s="87">
        <f>M20</f>
        <v>43833.177083333328</v>
      </c>
      <c r="M22" s="87">
        <f>L22+J22*(1-K22)</f>
        <v>43833.197916666664</v>
      </c>
      <c r="N22" s="67"/>
      <c r="P22" s="65" t="str">
        <f>IF(L22=0,"Bitte prüfen","")</f>
        <v/>
      </c>
      <c r="Q22" s="65" t="str">
        <f>IF(J22/I22&lt;0.5,"Bitte prüfen","")</f>
        <v/>
      </c>
      <c r="R22" s="65" t="str">
        <f>IF(J22/I22&gt;2.5,"Bitte prüfen","")</f>
        <v/>
      </c>
      <c r="S22" s="78" t="str">
        <f>IF(K22&lt;0,"Bitte prüfen",IF(K22&gt;1.5,"Bitte prüfen",""))</f>
        <v/>
      </c>
    </row>
    <row r="23" spans="1:19" ht="39.6" customHeight="1" x14ac:dyDescent="0.25">
      <c r="A23" s="13"/>
      <c r="B23" s="16"/>
      <c r="C23" s="17"/>
      <c r="D23" s="17"/>
      <c r="E23" s="129"/>
      <c r="F23" s="134" t="s">
        <v>249</v>
      </c>
      <c r="G23" s="130"/>
      <c r="H23" s="150" t="s">
        <v>39</v>
      </c>
      <c r="I23" s="141"/>
      <c r="J23" s="75"/>
      <c r="K23" s="76"/>
      <c r="L23" s="77"/>
      <c r="M23" s="77"/>
      <c r="N23" s="68"/>
      <c r="P23" s="66"/>
      <c r="Q23" s="66"/>
      <c r="R23" s="66"/>
      <c r="S23" s="79"/>
    </row>
    <row r="24" spans="1:19" ht="39.6" x14ac:dyDescent="0.25">
      <c r="A24" s="106">
        <f t="shared" ref="A24" si="6">MAX(A22:A23)+1</f>
        <v>10</v>
      </c>
      <c r="B24" s="9" t="s">
        <v>40</v>
      </c>
      <c r="C24" s="9" t="s">
        <v>41</v>
      </c>
      <c r="D24" s="10" t="s">
        <v>42</v>
      </c>
      <c r="E24" s="113">
        <v>40</v>
      </c>
      <c r="F24" s="139" t="s">
        <v>250</v>
      </c>
      <c r="G24" s="114">
        <v>55</v>
      </c>
      <c r="H24" s="115" t="s">
        <v>31</v>
      </c>
      <c r="I24" s="123">
        <f>E24/G24*I$1</f>
        <v>3.0303030303030304E-2</v>
      </c>
      <c r="J24" s="72">
        <v>3.125E-2</v>
      </c>
      <c r="K24" s="80">
        <v>0</v>
      </c>
      <c r="L24" s="87">
        <f>M22</f>
        <v>43833.197916666664</v>
      </c>
      <c r="M24" s="87">
        <f>L24+J24*(1-K24)</f>
        <v>43833.229166666664</v>
      </c>
      <c r="N24" s="67"/>
      <c r="P24" s="65" t="str">
        <f>IF(L24=0,"Bitte prüfen","")</f>
        <v/>
      </c>
      <c r="Q24" s="65" t="str">
        <f>IF(J24/I24&lt;0.5,"Bitte prüfen","")</f>
        <v/>
      </c>
      <c r="R24" s="65" t="str">
        <f>IF(J24/I24&gt;2.5,"Bitte prüfen","")</f>
        <v/>
      </c>
      <c r="S24" s="78" t="str">
        <f>IF(K24&lt;0,"Bitte prüfen",IF(K24&gt;1.5,"Bitte prüfen",""))</f>
        <v/>
      </c>
    </row>
    <row r="25" spans="1:19" ht="40.200000000000003" customHeight="1" x14ac:dyDescent="0.25">
      <c r="A25" s="13"/>
      <c r="B25" s="14"/>
      <c r="C25" s="14"/>
      <c r="D25" s="15"/>
      <c r="E25" s="117"/>
      <c r="F25" s="140" t="s">
        <v>251</v>
      </c>
      <c r="G25" s="118"/>
      <c r="H25" s="119" t="s">
        <v>43</v>
      </c>
      <c r="I25" s="141"/>
      <c r="J25" s="75"/>
      <c r="K25" s="76"/>
      <c r="L25" s="77"/>
      <c r="M25" s="77"/>
      <c r="N25" s="68"/>
      <c r="P25" s="66"/>
      <c r="Q25" s="66"/>
      <c r="R25" s="66"/>
      <c r="S25" s="79"/>
    </row>
    <row r="26" spans="1:19" ht="26.4" x14ac:dyDescent="0.25">
      <c r="A26" s="106">
        <f t="shared" ref="A26" si="7">MAX(A22:A25)+1</f>
        <v>11</v>
      </c>
      <c r="B26" s="9" t="s">
        <v>44</v>
      </c>
      <c r="C26" s="10" t="s">
        <v>45</v>
      </c>
      <c r="D26" s="10"/>
      <c r="E26" s="113">
        <v>40</v>
      </c>
      <c r="F26" s="139" t="s">
        <v>250</v>
      </c>
      <c r="G26" s="114">
        <v>70</v>
      </c>
      <c r="H26" s="115" t="s">
        <v>31</v>
      </c>
      <c r="I26" s="123">
        <f>E26/G26*I$1</f>
        <v>2.3809523809523808E-2</v>
      </c>
      <c r="J26" s="72">
        <v>2.0833333333333332E-2</v>
      </c>
      <c r="K26" s="80">
        <v>1</v>
      </c>
      <c r="L26" s="87">
        <f>M24</f>
        <v>43833.229166666664</v>
      </c>
      <c r="M26" s="87">
        <f>L26+J26*(1-K26)</f>
        <v>43833.229166666664</v>
      </c>
      <c r="N26" s="67"/>
      <c r="P26" s="65" t="str">
        <f>IF(L26=0,"Bitte prüfen","")</f>
        <v/>
      </c>
      <c r="Q26" s="65" t="str">
        <f>IF(J26/I26&lt;0.5,"Bitte prüfen","")</f>
        <v/>
      </c>
      <c r="R26" s="65" t="str">
        <f>IF(J26/I26&gt;2.5,"Bitte prüfen","")</f>
        <v/>
      </c>
      <c r="S26" s="78" t="str">
        <f>IF(K26&lt;0,"Bitte prüfen",IF(K26&gt;1.5,"Bitte prüfen",""))</f>
        <v/>
      </c>
    </row>
    <row r="27" spans="1:19" x14ac:dyDescent="0.25">
      <c r="A27" s="13"/>
      <c r="B27" s="14"/>
      <c r="C27" s="15"/>
      <c r="D27" s="15"/>
      <c r="E27" s="117"/>
      <c r="F27" s="140" t="s">
        <v>251</v>
      </c>
      <c r="G27" s="118"/>
      <c r="H27" s="119"/>
      <c r="I27" s="141"/>
      <c r="J27" s="75"/>
      <c r="K27" s="76"/>
      <c r="L27" s="77"/>
      <c r="M27" s="77"/>
      <c r="N27" s="68"/>
      <c r="P27" s="66"/>
      <c r="Q27" s="66"/>
      <c r="R27" s="66"/>
      <c r="S27" s="79"/>
    </row>
    <row r="28" spans="1:19" ht="26.4" x14ac:dyDescent="0.25">
      <c r="A28" s="106">
        <f t="shared" ref="A28:A85" si="8">MAX(A24:A27)+1</f>
        <v>12</v>
      </c>
      <c r="B28" s="16" t="s">
        <v>46</v>
      </c>
      <c r="C28" s="17" t="s">
        <v>47</v>
      </c>
      <c r="D28" s="17" t="s">
        <v>48</v>
      </c>
      <c r="E28" s="129">
        <v>40</v>
      </c>
      <c r="F28" s="139" t="s">
        <v>250</v>
      </c>
      <c r="G28" s="130">
        <v>60</v>
      </c>
      <c r="H28" s="115" t="s">
        <v>31</v>
      </c>
      <c r="I28" s="123">
        <f>E28/G28*I$1</f>
        <v>2.7777777777777776E-2</v>
      </c>
      <c r="J28" s="72">
        <v>3.125E-2</v>
      </c>
      <c r="K28" s="80">
        <v>1</v>
      </c>
      <c r="L28" s="87">
        <f>M26</f>
        <v>43833.229166666664</v>
      </c>
      <c r="M28" s="87">
        <f>L28+J28*(1-K28)</f>
        <v>43833.229166666664</v>
      </c>
      <c r="N28" s="67"/>
      <c r="P28" s="65" t="str">
        <f>IF(L28=0,"Bitte prüfen","")</f>
        <v/>
      </c>
      <c r="Q28" s="65" t="str">
        <f>IF(J28/I28&lt;0.5,"Bitte prüfen","")</f>
        <v/>
      </c>
      <c r="R28" s="65" t="str">
        <f>IF(J28/I28&gt;2.5,"Bitte prüfen","")</f>
        <v/>
      </c>
      <c r="S28" s="78" t="str">
        <f>IF(K28&lt;0,"Bitte prüfen",IF(K28&gt;1.5,"Bitte prüfen",""))</f>
        <v/>
      </c>
    </row>
    <row r="29" spans="1:19" x14ac:dyDescent="0.25">
      <c r="A29" s="13"/>
      <c r="B29" s="16" t="s">
        <v>49</v>
      </c>
      <c r="C29" s="17"/>
      <c r="D29" s="17"/>
      <c r="E29" s="129"/>
      <c r="F29" s="140" t="s">
        <v>251</v>
      </c>
      <c r="G29" s="130"/>
      <c r="H29" s="131"/>
      <c r="I29" s="141"/>
      <c r="J29" s="75"/>
      <c r="K29" s="76"/>
      <c r="L29" s="77"/>
      <c r="M29" s="77"/>
      <c r="N29" s="68"/>
      <c r="P29" s="66"/>
      <c r="Q29" s="66"/>
      <c r="R29" s="66"/>
      <c r="S29" s="79"/>
    </row>
    <row r="30" spans="1:19" ht="39.6" x14ac:dyDescent="0.25">
      <c r="A30" s="172">
        <f t="shared" ref="A30:A87" si="9">MAX(A26:A29)+1</f>
        <v>13</v>
      </c>
      <c r="B30" s="173" t="s">
        <v>50</v>
      </c>
      <c r="C30" s="174" t="s">
        <v>51</v>
      </c>
      <c r="D30" s="174" t="s">
        <v>52</v>
      </c>
      <c r="E30" s="175">
        <v>80</v>
      </c>
      <c r="F30" s="176" t="s">
        <v>53</v>
      </c>
      <c r="G30" s="177">
        <v>30</v>
      </c>
      <c r="H30" s="178" t="s">
        <v>31</v>
      </c>
      <c r="I30" s="179">
        <f>E30/G30*I$1</f>
        <v>0.1111111111111111</v>
      </c>
      <c r="J30" s="180">
        <v>0.125</v>
      </c>
      <c r="K30" s="181">
        <v>0</v>
      </c>
      <c r="L30" s="182">
        <f>M28</f>
        <v>43833.229166666664</v>
      </c>
      <c r="M30" s="182">
        <f>L30+J30*(1-K30)</f>
        <v>43833.354166666664</v>
      </c>
      <c r="N30" s="183"/>
      <c r="P30" s="184" t="str">
        <f>IF(L30=0,"Bitte prüfen","")</f>
        <v/>
      </c>
      <c r="Q30" s="184" t="str">
        <f>IF(J30/I30&lt;0.5,"Bitte prüfen","")</f>
        <v/>
      </c>
      <c r="R30" s="184" t="str">
        <f>IF(J30/I30&gt;2.5,"Bitte prüfen","")</f>
        <v/>
      </c>
      <c r="S30" s="185" t="str">
        <f>IF(K30&lt;0,"Bitte prüfen",IF(K30&gt;1.5,"Bitte prüfen",""))</f>
        <v/>
      </c>
    </row>
    <row r="31" spans="1:19" ht="92.4" x14ac:dyDescent="0.25">
      <c r="A31" s="106">
        <f>MAX(A28:A30)+1</f>
        <v>14</v>
      </c>
      <c r="B31" s="16" t="s">
        <v>54</v>
      </c>
      <c r="C31" s="17" t="s">
        <v>55</v>
      </c>
      <c r="D31" s="17" t="s">
        <v>56</v>
      </c>
      <c r="E31" s="129">
        <v>1</v>
      </c>
      <c r="F31" s="134" t="s">
        <v>13</v>
      </c>
      <c r="G31" s="130">
        <v>2</v>
      </c>
      <c r="H31" s="131" t="s">
        <v>14</v>
      </c>
      <c r="I31" s="123">
        <f>E31/G31*I$1</f>
        <v>2.0833333333333332E-2</v>
      </c>
      <c r="J31" s="83">
        <v>2.0833333333333332E-2</v>
      </c>
      <c r="K31" s="85">
        <v>0</v>
      </c>
      <c r="L31" s="171">
        <f>M30</f>
        <v>43833.354166666664</v>
      </c>
      <c r="M31" s="171">
        <f>L31+J31*(1-K31)</f>
        <v>43833.375</v>
      </c>
      <c r="N31" s="84"/>
      <c r="P31" s="65" t="str">
        <f>IF(L31=0,"Bitte prüfen","")</f>
        <v/>
      </c>
      <c r="Q31" s="65" t="str">
        <f>IF(J31/I31&lt;0.5,"Bitte prüfen","")</f>
        <v/>
      </c>
      <c r="R31" s="65" t="str">
        <f>IF(J31/I31&gt;2.5,"Bitte prüfen","")</f>
        <v/>
      </c>
      <c r="S31" s="78" t="str">
        <f>IF(K31&lt;0,"Bitte prüfen",IF(K31&gt;1.5,"Bitte prüfen",""))</f>
        <v/>
      </c>
    </row>
    <row r="32" spans="1:19" x14ac:dyDescent="0.25">
      <c r="A32" s="13"/>
      <c r="B32" s="14"/>
      <c r="C32" s="15"/>
      <c r="D32" s="15"/>
      <c r="E32" s="117"/>
      <c r="F32" s="140"/>
      <c r="G32" s="118"/>
      <c r="H32" s="119"/>
      <c r="I32" s="141"/>
      <c r="J32" s="75"/>
      <c r="K32" s="76"/>
      <c r="L32" s="77"/>
      <c r="M32" s="77"/>
      <c r="N32" s="68"/>
      <c r="P32" s="66"/>
      <c r="Q32" s="66"/>
      <c r="R32" s="66"/>
      <c r="S32" s="79"/>
    </row>
    <row r="33" spans="1:19" x14ac:dyDescent="0.25">
      <c r="A33" s="106">
        <f>MAX(A30:A32)+1</f>
        <v>15</v>
      </c>
      <c r="B33" s="9" t="s">
        <v>57</v>
      </c>
      <c r="C33" s="10" t="s">
        <v>55</v>
      </c>
      <c r="D33" s="10"/>
      <c r="E33" s="113">
        <v>1</v>
      </c>
      <c r="F33" s="139" t="s">
        <v>13</v>
      </c>
      <c r="G33" s="114">
        <v>2</v>
      </c>
      <c r="H33" s="115" t="s">
        <v>14</v>
      </c>
      <c r="I33" s="123">
        <f>E33/G33*I$1</f>
        <v>2.0833333333333332E-2</v>
      </c>
      <c r="J33" s="72">
        <v>2.0833333333333332E-2</v>
      </c>
      <c r="K33" s="80">
        <v>1</v>
      </c>
      <c r="L33" s="87">
        <f>M31</f>
        <v>43833.375</v>
      </c>
      <c r="M33" s="87">
        <f>L33+J33*(1-K33)</f>
        <v>43833.375</v>
      </c>
      <c r="N33" s="67"/>
      <c r="P33" s="65" t="str">
        <f>IF(L33=0,"Bitte prüfen","")</f>
        <v/>
      </c>
      <c r="Q33" s="65" t="str">
        <f>IF(J33/I33&lt;0.5,"Bitte prüfen","")</f>
        <v/>
      </c>
      <c r="R33" s="65" t="str">
        <f>IF(J33/I33&gt;2.5,"Bitte prüfen","")</f>
        <v/>
      </c>
      <c r="S33" s="78" t="str">
        <f>IF(K33&lt;0,"Bitte prüfen",IF(K33&gt;1.5,"Bitte prüfen",""))</f>
        <v/>
      </c>
    </row>
    <row r="34" spans="1:19" x14ac:dyDescent="0.25">
      <c r="A34" s="13"/>
      <c r="B34" s="14"/>
      <c r="C34" s="15"/>
      <c r="D34" s="15"/>
      <c r="E34" s="117"/>
      <c r="F34" s="140"/>
      <c r="G34" s="118"/>
      <c r="H34" s="119"/>
      <c r="I34" s="141"/>
      <c r="J34" s="75"/>
      <c r="K34" s="76"/>
      <c r="L34" s="77"/>
      <c r="M34" s="77"/>
      <c r="N34" s="68"/>
      <c r="P34" s="66"/>
      <c r="Q34" s="66"/>
      <c r="R34" s="66"/>
      <c r="S34" s="79"/>
    </row>
    <row r="35" spans="1:19" s="25" customFormat="1" ht="39.6" x14ac:dyDescent="0.25">
      <c r="A35" s="106">
        <f t="shared" ref="A35:A93" si="10">MAX(A31:A34)+1</f>
        <v>16</v>
      </c>
      <c r="B35" s="9" t="s">
        <v>58</v>
      </c>
      <c r="C35" s="10" t="s">
        <v>59</v>
      </c>
      <c r="D35" s="10" t="s">
        <v>186</v>
      </c>
      <c r="E35" s="113">
        <v>1</v>
      </c>
      <c r="F35" s="139" t="s">
        <v>13</v>
      </c>
      <c r="G35" s="114">
        <v>1</v>
      </c>
      <c r="H35" s="115" t="s">
        <v>14</v>
      </c>
      <c r="I35" s="123">
        <f>E35/G35*I$1</f>
        <v>4.1666666666666664E-2</v>
      </c>
      <c r="J35" s="72">
        <v>4.1666666666666664E-2</v>
      </c>
      <c r="K35" s="80">
        <v>0</v>
      </c>
      <c r="L35" s="87">
        <f>M33</f>
        <v>43833.375</v>
      </c>
      <c r="M35" s="87">
        <f>L35+J35*(1-K35)</f>
        <v>43833.416666666664</v>
      </c>
      <c r="N35" s="67"/>
      <c r="O35"/>
      <c r="P35" s="65" t="str">
        <f>IF(L35=0,"Bitte prüfen","")</f>
        <v/>
      </c>
      <c r="Q35" s="65" t="str">
        <f>IF(J35/I35&lt;0.5,"Bitte prüfen","")</f>
        <v/>
      </c>
      <c r="R35" s="65" t="str">
        <f>IF(J35/I35&gt;2.5,"Bitte prüfen","")</f>
        <v/>
      </c>
      <c r="S35" s="78" t="str">
        <f>IF(K35&lt;0,"Bitte prüfen",IF(K35&gt;1.5,"Bitte prüfen",""))</f>
        <v/>
      </c>
    </row>
    <row r="36" spans="1:19" s="25" customFormat="1" x14ac:dyDescent="0.25">
      <c r="A36" s="13"/>
      <c r="B36" s="14"/>
      <c r="C36" s="15"/>
      <c r="D36" s="15"/>
      <c r="E36" s="128"/>
      <c r="F36" s="145"/>
      <c r="G36" s="138"/>
      <c r="H36" s="126"/>
      <c r="I36" s="141"/>
      <c r="J36" s="75"/>
      <c r="K36" s="76"/>
      <c r="L36" s="77"/>
      <c r="M36" s="77"/>
      <c r="N36" s="68"/>
      <c r="O36"/>
      <c r="P36" s="66"/>
      <c r="Q36" s="66"/>
      <c r="R36" s="66"/>
      <c r="S36" s="79"/>
    </row>
    <row r="37" spans="1:19" ht="26.4" x14ac:dyDescent="0.25">
      <c r="A37" s="106">
        <f t="shared" ref="A37:A75" si="11">MAX(A33:A36)+1</f>
        <v>17</v>
      </c>
      <c r="B37" s="26" t="s">
        <v>60</v>
      </c>
      <c r="C37" s="23" t="s">
        <v>61</v>
      </c>
      <c r="D37" s="23" t="s">
        <v>62</v>
      </c>
      <c r="E37" s="113">
        <v>3</v>
      </c>
      <c r="F37" s="139" t="s">
        <v>13</v>
      </c>
      <c r="G37" s="114">
        <v>1</v>
      </c>
      <c r="H37" s="115" t="s">
        <v>14</v>
      </c>
      <c r="I37" s="123">
        <f>E37/G37*I$1</f>
        <v>0.125</v>
      </c>
      <c r="J37" s="72">
        <v>0.125</v>
      </c>
      <c r="K37" s="80">
        <v>0</v>
      </c>
      <c r="L37" s="87">
        <f>M35</f>
        <v>43833.416666666664</v>
      </c>
      <c r="M37" s="87">
        <f>L37+J37*(1-K37)</f>
        <v>43833.541666666664</v>
      </c>
      <c r="N37" s="67"/>
      <c r="P37" s="65" t="str">
        <f>IF(L37=0,"Bitte prüfen","")</f>
        <v/>
      </c>
      <c r="Q37" s="65" t="str">
        <f>IF(J37/I37&lt;0.5,"Bitte prüfen","")</f>
        <v/>
      </c>
      <c r="R37" s="65" t="str">
        <f>IF(J37/I37&gt;2.5,"Bitte prüfen","")</f>
        <v/>
      </c>
      <c r="S37" s="78" t="str">
        <f>IF(K37&lt;0,"Bitte prüfen",IF(K37&gt;1.5,"Bitte prüfen",""))</f>
        <v/>
      </c>
    </row>
    <row r="38" spans="1:19" x14ac:dyDescent="0.25">
      <c r="A38" s="13"/>
      <c r="B38" s="19"/>
      <c r="C38" s="24"/>
      <c r="D38" s="24"/>
      <c r="E38" s="128"/>
      <c r="F38" s="145"/>
      <c r="G38" s="138"/>
      <c r="H38" s="126"/>
      <c r="I38" s="141"/>
      <c r="J38" s="75"/>
      <c r="K38" s="76"/>
      <c r="L38" s="77"/>
      <c r="M38" s="77"/>
      <c r="N38" s="68"/>
      <c r="P38" s="66"/>
      <c r="Q38" s="66"/>
      <c r="R38" s="66"/>
      <c r="S38" s="79"/>
    </row>
    <row r="39" spans="1:19" ht="26.4" x14ac:dyDescent="0.25">
      <c r="A39" s="106">
        <f t="shared" ref="A39:A77" si="12">MAX(A35:A38)+1</f>
        <v>18</v>
      </c>
      <c r="B39" s="9" t="s">
        <v>63</v>
      </c>
      <c r="C39" s="10" t="s">
        <v>64</v>
      </c>
      <c r="D39" s="10" t="s">
        <v>65</v>
      </c>
      <c r="E39" s="113">
        <v>1</v>
      </c>
      <c r="F39" s="139" t="s">
        <v>13</v>
      </c>
      <c r="G39" s="114">
        <v>6</v>
      </c>
      <c r="H39" s="115" t="s">
        <v>14</v>
      </c>
      <c r="I39" s="123">
        <f>E39/G39*I$1</f>
        <v>6.9444444444444441E-3</v>
      </c>
      <c r="J39" s="72">
        <v>1.0416666666666666E-2</v>
      </c>
      <c r="K39" s="80">
        <v>0</v>
      </c>
      <c r="L39" s="87">
        <f>M37</f>
        <v>43833.541666666664</v>
      </c>
      <c r="M39" s="87">
        <f>L39+J39*(1-K39)</f>
        <v>43833.552083333328</v>
      </c>
      <c r="N39" s="67"/>
      <c r="P39" s="65" t="str">
        <f>IF(L39=0,"Bitte prüfen","")</f>
        <v/>
      </c>
      <c r="Q39" s="65" t="str">
        <f>IF(J39/I39&lt;0.5,"Bitte prüfen","")</f>
        <v/>
      </c>
      <c r="R39" s="65" t="str">
        <f>IF(J39/I39&gt;2.5,"Bitte prüfen","")</f>
        <v/>
      </c>
      <c r="S39" s="78" t="str">
        <f>IF(K39&lt;0,"Bitte prüfen",IF(K39&gt;1.5,"Bitte prüfen",""))</f>
        <v/>
      </c>
    </row>
    <row r="40" spans="1:19" x14ac:dyDescent="0.25">
      <c r="A40" s="13"/>
      <c r="B40" s="14"/>
      <c r="C40" s="15"/>
      <c r="D40" s="15"/>
      <c r="E40" s="128"/>
      <c r="F40" s="145"/>
      <c r="G40" s="138"/>
      <c r="H40" s="126"/>
      <c r="I40" s="141"/>
      <c r="J40" s="75"/>
      <c r="K40" s="76"/>
      <c r="L40" s="77"/>
      <c r="M40" s="77"/>
      <c r="N40" s="68"/>
      <c r="P40" s="66"/>
      <c r="Q40" s="66"/>
      <c r="R40" s="66"/>
      <c r="S40" s="79"/>
    </row>
    <row r="41" spans="1:19" ht="26.4" x14ac:dyDescent="0.25">
      <c r="A41" s="106">
        <f t="shared" ref="A41:A98" si="13">MAX(A37:A40)+1</f>
        <v>19</v>
      </c>
      <c r="B41" s="9" t="s">
        <v>66</v>
      </c>
      <c r="C41" s="10" t="s">
        <v>64</v>
      </c>
      <c r="D41" s="10" t="s">
        <v>65</v>
      </c>
      <c r="E41" s="113">
        <v>1</v>
      </c>
      <c r="F41" s="139" t="s">
        <v>13</v>
      </c>
      <c r="G41" s="114">
        <v>6</v>
      </c>
      <c r="H41" s="115" t="s">
        <v>14</v>
      </c>
      <c r="I41" s="123">
        <f>E41/G41*I$1</f>
        <v>6.9444444444444441E-3</v>
      </c>
      <c r="J41" s="72">
        <v>1.0416666666666666E-2</v>
      </c>
      <c r="K41" s="80">
        <v>1</v>
      </c>
      <c r="L41" s="87">
        <f>M39</f>
        <v>43833.552083333328</v>
      </c>
      <c r="M41" s="87">
        <f>L41+J41*(1-K41)</f>
        <v>43833.552083333328</v>
      </c>
      <c r="N41" s="67"/>
      <c r="P41" s="65" t="str">
        <f>IF(L41=0,"Bitte prüfen","")</f>
        <v/>
      </c>
      <c r="Q41" s="65" t="str">
        <f>IF(J41/I41&lt;0.5,"Bitte prüfen","")</f>
        <v/>
      </c>
      <c r="R41" s="65" t="str">
        <f>IF(J41/I41&gt;2.5,"Bitte prüfen","")</f>
        <v/>
      </c>
      <c r="S41" s="78" t="str">
        <f>IF(K41&lt;0,"Bitte prüfen",IF(K41&gt;1.5,"Bitte prüfen",""))</f>
        <v/>
      </c>
    </row>
    <row r="42" spans="1:19" x14ac:dyDescent="0.25">
      <c r="A42" s="13"/>
      <c r="B42" s="14"/>
      <c r="C42" s="15"/>
      <c r="D42" s="15"/>
      <c r="E42" s="128"/>
      <c r="F42" s="145"/>
      <c r="G42" s="138"/>
      <c r="H42" s="126"/>
      <c r="I42" s="141"/>
      <c r="J42" s="75"/>
      <c r="K42" s="76"/>
      <c r="L42" s="77"/>
      <c r="M42" s="77"/>
      <c r="N42" s="68"/>
      <c r="P42" s="66"/>
      <c r="Q42" s="66"/>
      <c r="R42" s="66"/>
      <c r="S42" s="79"/>
    </row>
    <row r="43" spans="1:19" ht="39.6" x14ac:dyDescent="0.25">
      <c r="A43" s="106">
        <f t="shared" ref="A43" si="14">MAX(A41:A42)+1</f>
        <v>20</v>
      </c>
      <c r="B43" s="9" t="s">
        <v>67</v>
      </c>
      <c r="C43" s="10" t="s">
        <v>68</v>
      </c>
      <c r="D43" s="10"/>
      <c r="E43" s="113">
        <v>3</v>
      </c>
      <c r="F43" s="139" t="s">
        <v>13</v>
      </c>
      <c r="G43" s="114">
        <v>4</v>
      </c>
      <c r="H43" s="115" t="s">
        <v>14</v>
      </c>
      <c r="I43" s="123">
        <f>E43/G43*I$1</f>
        <v>3.125E-2</v>
      </c>
      <c r="J43" s="72">
        <v>3.125E-2</v>
      </c>
      <c r="K43" s="80">
        <v>0</v>
      </c>
      <c r="L43" s="87">
        <f>M41</f>
        <v>43833.552083333328</v>
      </c>
      <c r="M43" s="87">
        <f>L43+J43*(1-K43)</f>
        <v>43833.583333333328</v>
      </c>
      <c r="N43" s="67"/>
      <c r="P43" s="65" t="str">
        <f>IF(L43=0,"Bitte prüfen","")</f>
        <v/>
      </c>
      <c r="Q43" s="65" t="str">
        <f>IF(J43/I43&lt;0.5,"Bitte prüfen","")</f>
        <v/>
      </c>
      <c r="R43" s="65" t="str">
        <f>IF(J43/I43&gt;2.5,"Bitte prüfen","")</f>
        <v/>
      </c>
      <c r="S43" s="78" t="str">
        <f>IF(K43&lt;0,"Bitte prüfen",IF(K43&gt;1.5,"Bitte prüfen",""))</f>
        <v/>
      </c>
    </row>
    <row r="44" spans="1:19" x14ac:dyDescent="0.25">
      <c r="A44" s="13"/>
      <c r="B44" s="14"/>
      <c r="C44" s="15"/>
      <c r="D44" s="15"/>
      <c r="E44" s="128"/>
      <c r="F44" s="145"/>
      <c r="G44" s="138"/>
      <c r="H44" s="126"/>
      <c r="I44" s="141"/>
      <c r="J44" s="75"/>
      <c r="K44" s="76"/>
      <c r="L44" s="77"/>
      <c r="M44" s="77"/>
      <c r="N44" s="68"/>
      <c r="P44" s="66"/>
      <c r="Q44" s="66"/>
      <c r="R44" s="66"/>
      <c r="S44" s="79"/>
    </row>
    <row r="45" spans="1:19" ht="39.6" x14ac:dyDescent="0.25">
      <c r="A45" s="106">
        <f t="shared" ref="A45" si="15">MAX(A41:A44)+1</f>
        <v>21</v>
      </c>
      <c r="B45" s="9" t="s">
        <v>69</v>
      </c>
      <c r="C45" s="10" t="s">
        <v>68</v>
      </c>
      <c r="D45" s="10"/>
      <c r="E45" s="113">
        <v>3</v>
      </c>
      <c r="F45" s="139" t="s">
        <v>13</v>
      </c>
      <c r="G45" s="114">
        <v>4</v>
      </c>
      <c r="H45" s="115" t="s">
        <v>14</v>
      </c>
      <c r="I45" s="123">
        <f>E45/G45*I$1</f>
        <v>3.125E-2</v>
      </c>
      <c r="J45" s="72">
        <v>3.125E-2</v>
      </c>
      <c r="K45" s="80">
        <v>0</v>
      </c>
      <c r="L45" s="87">
        <f>M43</f>
        <v>43833.583333333328</v>
      </c>
      <c r="M45" s="87">
        <f>L45+J45*(1-K45)</f>
        <v>43833.614583333328</v>
      </c>
      <c r="N45" s="67"/>
      <c r="P45" s="65" t="str">
        <f>IF(L45=0,"Bitte prüfen","")</f>
        <v/>
      </c>
      <c r="Q45" s="65" t="str">
        <f>IF(J45/I45&lt;0.5,"Bitte prüfen","")</f>
        <v/>
      </c>
      <c r="R45" s="65" t="str">
        <f>IF(J45/I45&gt;2.5,"Bitte prüfen","")</f>
        <v/>
      </c>
      <c r="S45" s="78" t="str">
        <f>IF(K45&lt;0,"Bitte prüfen",IF(K45&gt;1.5,"Bitte prüfen",""))</f>
        <v/>
      </c>
    </row>
    <row r="46" spans="1:19" x14ac:dyDescent="0.25">
      <c r="A46" s="13"/>
      <c r="B46" s="14"/>
      <c r="C46" s="15"/>
      <c r="D46" s="15"/>
      <c r="E46" s="128"/>
      <c r="F46" s="145"/>
      <c r="G46" s="138"/>
      <c r="H46" s="126"/>
      <c r="I46" s="141"/>
      <c r="J46" s="75"/>
      <c r="K46" s="76"/>
      <c r="L46" s="77"/>
      <c r="M46" s="77"/>
      <c r="N46" s="68"/>
      <c r="P46" s="66"/>
      <c r="Q46" s="66"/>
      <c r="R46" s="66"/>
      <c r="S46" s="79"/>
    </row>
    <row r="47" spans="1:19" ht="39.6" x14ac:dyDescent="0.25">
      <c r="A47" s="106">
        <f t="shared" si="8"/>
        <v>22</v>
      </c>
      <c r="B47" s="9" t="s">
        <v>225</v>
      </c>
      <c r="C47" s="98" t="s">
        <v>234</v>
      </c>
      <c r="D47" s="10"/>
      <c r="E47" s="113">
        <v>1</v>
      </c>
      <c r="F47" s="139" t="s">
        <v>13</v>
      </c>
      <c r="G47" s="114">
        <v>2</v>
      </c>
      <c r="H47" s="115" t="s">
        <v>14</v>
      </c>
      <c r="I47" s="123">
        <f>E47/G47*I$1</f>
        <v>2.0833333333333332E-2</v>
      </c>
      <c r="J47" s="72">
        <v>2.0833333333333332E-2</v>
      </c>
      <c r="K47" s="80">
        <v>0</v>
      </c>
      <c r="L47" s="87">
        <f>M45</f>
        <v>43833.614583333328</v>
      </c>
      <c r="M47" s="87">
        <f>L47+J47*(1-K47)</f>
        <v>43833.635416666664</v>
      </c>
      <c r="N47" s="67"/>
      <c r="P47" s="65" t="str">
        <f>IF(L47=0,"Bitte prüfen","")</f>
        <v/>
      </c>
      <c r="Q47" s="65" t="str">
        <f>IF(J47/I47&lt;0.5,"Bitte prüfen","")</f>
        <v/>
      </c>
      <c r="R47" s="65" t="str">
        <f>IF(J47/I47&gt;2.5,"Bitte prüfen","")</f>
        <v/>
      </c>
      <c r="S47" s="78" t="str">
        <f>IF(K47&lt;0,"Bitte prüfen",IF(K47&gt;1.5,"Bitte prüfen",""))</f>
        <v/>
      </c>
    </row>
    <row r="48" spans="1:19" x14ac:dyDescent="0.25">
      <c r="A48" s="13"/>
      <c r="B48" s="14"/>
      <c r="C48" s="99"/>
      <c r="D48" s="15"/>
      <c r="E48" s="128"/>
      <c r="F48" s="145"/>
      <c r="G48" s="138"/>
      <c r="H48" s="126"/>
      <c r="I48" s="141"/>
      <c r="J48" s="75"/>
      <c r="K48" s="76"/>
      <c r="L48" s="77"/>
      <c r="M48" s="77"/>
      <c r="N48" s="68"/>
      <c r="P48" s="66"/>
      <c r="Q48" s="66"/>
      <c r="R48" s="66"/>
      <c r="S48" s="79"/>
    </row>
    <row r="49" spans="1:19" ht="39.6" x14ac:dyDescent="0.25">
      <c r="A49" s="106">
        <f t="shared" si="9"/>
        <v>23</v>
      </c>
      <c r="B49" s="9" t="s">
        <v>226</v>
      </c>
      <c r="C49" s="98" t="s">
        <v>234</v>
      </c>
      <c r="D49" s="10"/>
      <c r="E49" s="113">
        <v>1</v>
      </c>
      <c r="F49" s="139" t="s">
        <v>13</v>
      </c>
      <c r="G49" s="114">
        <v>2</v>
      </c>
      <c r="H49" s="115" t="s">
        <v>14</v>
      </c>
      <c r="I49" s="123">
        <f>E49/G49*I$1</f>
        <v>2.0833333333333332E-2</v>
      </c>
      <c r="J49" s="72">
        <v>2.0833333333333332E-2</v>
      </c>
      <c r="K49" s="80">
        <v>0</v>
      </c>
      <c r="L49" s="87">
        <f>M47</f>
        <v>43833.635416666664</v>
      </c>
      <c r="M49" s="87">
        <f>L49+J49*(1-K49)</f>
        <v>43833.65625</v>
      </c>
      <c r="N49" s="67"/>
      <c r="P49" s="65" t="str">
        <f>IF(L49=0,"Bitte prüfen","")</f>
        <v/>
      </c>
      <c r="Q49" s="65" t="str">
        <f>IF(J49/I49&lt;0.5,"Bitte prüfen","")</f>
        <v/>
      </c>
      <c r="R49" s="65" t="str">
        <f>IF(J49/I49&gt;2.5,"Bitte prüfen","")</f>
        <v/>
      </c>
      <c r="S49" s="78" t="str">
        <f>IF(K49&lt;0,"Bitte prüfen",IF(K49&gt;1.5,"Bitte prüfen",""))</f>
        <v/>
      </c>
    </row>
    <row r="50" spans="1:19" x14ac:dyDescent="0.25">
      <c r="A50" s="13"/>
      <c r="B50" s="14"/>
      <c r="C50" s="99"/>
      <c r="D50" s="15"/>
      <c r="E50" s="128"/>
      <c r="F50" s="145"/>
      <c r="G50" s="138"/>
      <c r="H50" s="126"/>
      <c r="I50" s="141"/>
      <c r="J50" s="75"/>
      <c r="K50" s="76"/>
      <c r="L50" s="77"/>
      <c r="M50" s="77"/>
      <c r="N50" s="68"/>
      <c r="P50" s="66"/>
      <c r="Q50" s="66"/>
      <c r="R50" s="66"/>
      <c r="S50" s="79"/>
    </row>
    <row r="51" spans="1:19" ht="26.4" x14ac:dyDescent="0.25">
      <c r="A51" s="106">
        <f>MAX(A47:A50)+1</f>
        <v>24</v>
      </c>
      <c r="B51" s="9" t="s">
        <v>269</v>
      </c>
      <c r="C51" s="98" t="s">
        <v>70</v>
      </c>
      <c r="D51" s="10" t="s">
        <v>71</v>
      </c>
      <c r="E51" s="113">
        <v>1</v>
      </c>
      <c r="F51" s="139" t="s">
        <v>17</v>
      </c>
      <c r="G51" s="114">
        <v>4.5454545454545456E-2</v>
      </c>
      <c r="H51" s="115" t="s">
        <v>18</v>
      </c>
      <c r="I51" s="123">
        <f>E51/G51*I$1</f>
        <v>0.91666666666666663</v>
      </c>
      <c r="J51" s="72">
        <v>0.91666666666666663</v>
      </c>
      <c r="K51" s="80">
        <v>1</v>
      </c>
      <c r="L51" s="87">
        <f>M49</f>
        <v>43833.65625</v>
      </c>
      <c r="M51" s="87">
        <f>L51+J51*(1-K51)</f>
        <v>43833.65625</v>
      </c>
      <c r="N51" s="67"/>
      <c r="P51" s="65" t="str">
        <f>IF(L51=0,"Bitte prüfen","")</f>
        <v/>
      </c>
      <c r="Q51" s="65" t="str">
        <f>IF(J51/I51&lt;0.5,"Bitte prüfen","")</f>
        <v/>
      </c>
      <c r="R51" s="65" t="str">
        <f>IF(J51/I51&gt;2.5,"Bitte prüfen","")</f>
        <v/>
      </c>
      <c r="S51" s="78" t="str">
        <f>IF(K51&lt;0,"Bitte prüfen",IF(K51&gt;1.5,"Bitte prüfen",""))</f>
        <v/>
      </c>
    </row>
    <row r="52" spans="1:19" ht="37.799999999999997" customHeight="1" x14ac:dyDescent="0.25">
      <c r="A52" s="13"/>
      <c r="B52" s="14" t="s">
        <v>72</v>
      </c>
      <c r="C52" s="99"/>
      <c r="D52" s="15" t="s">
        <v>73</v>
      </c>
      <c r="E52" s="128"/>
      <c r="F52" s="145"/>
      <c r="G52" s="138"/>
      <c r="H52" s="126"/>
      <c r="I52" s="141"/>
      <c r="J52" s="75"/>
      <c r="K52" s="76"/>
      <c r="L52" s="77"/>
      <c r="M52" s="77"/>
      <c r="N52" s="68"/>
      <c r="P52" s="66"/>
      <c r="Q52" s="66"/>
      <c r="R52" s="66"/>
      <c r="S52" s="79"/>
    </row>
    <row r="53" spans="1:19" ht="42.6" customHeight="1" x14ac:dyDescent="0.25">
      <c r="A53" s="106">
        <f t="shared" ref="A53:A91" si="16">MAX(A49:A52)+1</f>
        <v>25</v>
      </c>
      <c r="B53" s="9" t="s">
        <v>74</v>
      </c>
      <c r="C53" s="98" t="s">
        <v>238</v>
      </c>
      <c r="D53" s="10" t="s">
        <v>223</v>
      </c>
      <c r="E53" s="113">
        <v>4</v>
      </c>
      <c r="F53" s="139" t="s">
        <v>252</v>
      </c>
      <c r="G53" s="114">
        <v>0.2</v>
      </c>
      <c r="H53" s="115" t="s">
        <v>14</v>
      </c>
      <c r="I53" s="123">
        <f>E53/G53*I$1</f>
        <v>0.83333333333333326</v>
      </c>
      <c r="J53" s="72">
        <v>0.83333333333333337</v>
      </c>
      <c r="K53" s="80">
        <v>1</v>
      </c>
      <c r="L53" s="87">
        <f>M51</f>
        <v>43833.65625</v>
      </c>
      <c r="M53" s="87">
        <f>L53+J53*(1-K53)</f>
        <v>43833.65625</v>
      </c>
      <c r="N53" s="67"/>
      <c r="P53" s="65" t="str">
        <f>IF(L53=0,"Bitte prüfen","")</f>
        <v/>
      </c>
      <c r="Q53" s="65" t="str">
        <f>IF(J53/I53&lt;0.5,"Bitte prüfen","")</f>
        <v/>
      </c>
      <c r="R53" s="65" t="str">
        <f>IF(J53/I53&gt;2.5,"Bitte prüfen","")</f>
        <v/>
      </c>
      <c r="S53" s="78" t="str">
        <f>IF(K53&lt;0,"Bitte prüfen",IF(K53&gt;1.5,"Bitte prüfen",""))</f>
        <v/>
      </c>
    </row>
    <row r="54" spans="1:19" ht="30.6" customHeight="1" x14ac:dyDescent="0.25">
      <c r="A54" s="13"/>
      <c r="B54" s="28" t="s">
        <v>75</v>
      </c>
      <c r="C54" s="99"/>
      <c r="D54" s="14"/>
      <c r="E54" s="128"/>
      <c r="F54" s="145" t="s">
        <v>253</v>
      </c>
      <c r="G54" s="138"/>
      <c r="H54" s="126"/>
      <c r="I54" s="141"/>
      <c r="J54" s="75"/>
      <c r="K54" s="76"/>
      <c r="L54" s="77"/>
      <c r="M54" s="77"/>
      <c r="N54" s="68"/>
      <c r="P54" s="66"/>
      <c r="Q54" s="66"/>
      <c r="R54" s="66"/>
      <c r="S54" s="79"/>
    </row>
    <row r="55" spans="1:19" ht="23.4" customHeight="1" x14ac:dyDescent="0.25">
      <c r="A55" s="106">
        <f t="shared" si="10"/>
        <v>26</v>
      </c>
      <c r="B55" s="9" t="s">
        <v>76</v>
      </c>
      <c r="C55" s="98" t="s">
        <v>235</v>
      </c>
      <c r="D55" s="9" t="s">
        <v>77</v>
      </c>
      <c r="E55" s="113">
        <v>4</v>
      </c>
      <c r="F55" s="139" t="s">
        <v>13</v>
      </c>
      <c r="G55" s="114">
        <v>2</v>
      </c>
      <c r="H55" s="115" t="s">
        <v>14</v>
      </c>
      <c r="I55" s="123">
        <f>E55/G55*I$1</f>
        <v>8.3333333333333329E-2</v>
      </c>
      <c r="J55" s="72">
        <v>8.3333333333333329E-2</v>
      </c>
      <c r="K55" s="80">
        <v>0</v>
      </c>
      <c r="L55" s="87">
        <f>M53</f>
        <v>43833.65625</v>
      </c>
      <c r="M55" s="87">
        <f>L55+J55*(1-K55)</f>
        <v>43833.739583333336</v>
      </c>
      <c r="N55" s="67"/>
      <c r="P55" s="65" t="str">
        <f>IF(L55=0,"Bitte prüfen","")</f>
        <v/>
      </c>
      <c r="Q55" s="65" t="str">
        <f>IF(J55/I55&lt;0.5,"Bitte prüfen","")</f>
        <v/>
      </c>
      <c r="R55" s="65" t="str">
        <f>IF(J55/I55&gt;2.5,"Bitte prüfen","")</f>
        <v/>
      </c>
      <c r="S55" s="78" t="str">
        <f>IF(K55&lt;0,"Bitte prüfen",IF(K55&gt;1.5,"Bitte prüfen",""))</f>
        <v/>
      </c>
    </row>
    <row r="56" spans="1:19" ht="26.4" x14ac:dyDescent="0.25">
      <c r="A56" s="13"/>
      <c r="B56" s="28" t="s">
        <v>75</v>
      </c>
      <c r="C56" s="99"/>
      <c r="D56" s="14" t="s">
        <v>221</v>
      </c>
      <c r="E56" s="128"/>
      <c r="F56" s="145"/>
      <c r="G56" s="138"/>
      <c r="H56" s="126"/>
      <c r="I56" s="141"/>
      <c r="J56" s="75"/>
      <c r="K56" s="76"/>
      <c r="L56" s="77"/>
      <c r="M56" s="77"/>
      <c r="N56" s="68"/>
      <c r="P56" s="66"/>
      <c r="Q56" s="66"/>
      <c r="R56" s="66"/>
      <c r="S56" s="79"/>
    </row>
    <row r="57" spans="1:19" ht="26.4" x14ac:dyDescent="0.25">
      <c r="A57" s="106">
        <f>MAX(A55:A56)+1</f>
        <v>27</v>
      </c>
      <c r="B57" s="16" t="s">
        <v>79</v>
      </c>
      <c r="C57" s="103" t="s">
        <v>239</v>
      </c>
      <c r="D57" s="17" t="s">
        <v>81</v>
      </c>
      <c r="E57" s="129">
        <v>20</v>
      </c>
      <c r="F57" s="134" t="s">
        <v>27</v>
      </c>
      <c r="G57" s="130">
        <v>5</v>
      </c>
      <c r="H57" s="131" t="s">
        <v>31</v>
      </c>
      <c r="I57" s="123">
        <f>E57/G57*I$1</f>
        <v>0.16666666666666666</v>
      </c>
      <c r="J57" s="83">
        <v>0.20833333333333334</v>
      </c>
      <c r="K57" s="85">
        <v>1</v>
      </c>
      <c r="L57" s="87">
        <f>M55</f>
        <v>43833.739583333336</v>
      </c>
      <c r="M57" s="87">
        <f>L57+J57*(1-K57)</f>
        <v>43833.739583333336</v>
      </c>
      <c r="N57" s="84"/>
      <c r="P57" s="65" t="str">
        <f>IF(L57=0,"Bitte prüfen","")</f>
        <v/>
      </c>
      <c r="Q57" s="65" t="str">
        <f>IF(J57/I57&lt;0.5,"Bitte prüfen","")</f>
        <v/>
      </c>
      <c r="R57" s="65" t="str">
        <f>IF(J57/I57&gt;2.5,"Bitte prüfen","")</f>
        <v/>
      </c>
      <c r="S57" s="78" t="str">
        <f>IF(K57&lt;0,"Bitte prüfen",IF(K57&gt;1.5,"Bitte prüfen",""))</f>
        <v/>
      </c>
    </row>
    <row r="58" spans="1:19" x14ac:dyDescent="0.25">
      <c r="A58" s="13"/>
      <c r="B58" s="14"/>
      <c r="C58" s="99"/>
      <c r="D58" s="15"/>
      <c r="E58" s="128"/>
      <c r="F58" s="145"/>
      <c r="G58" s="138"/>
      <c r="H58" s="126"/>
      <c r="I58" s="141"/>
      <c r="J58" s="75"/>
      <c r="K58" s="76"/>
      <c r="L58" s="77"/>
      <c r="M58" s="77"/>
      <c r="N58" s="68"/>
      <c r="P58" s="66"/>
      <c r="Q58" s="66"/>
      <c r="R58" s="66"/>
      <c r="S58" s="79"/>
    </row>
    <row r="59" spans="1:19" x14ac:dyDescent="0.25">
      <c r="A59" s="169">
        <f>MAX(A57:A58)+1</f>
        <v>28</v>
      </c>
      <c r="B59" s="9" t="s">
        <v>82</v>
      </c>
      <c r="C59" s="98" t="s">
        <v>83</v>
      </c>
      <c r="D59" s="10" t="s">
        <v>257</v>
      </c>
      <c r="E59" s="113">
        <v>12</v>
      </c>
      <c r="F59" s="139" t="s">
        <v>27</v>
      </c>
      <c r="G59" s="114">
        <v>5</v>
      </c>
      <c r="H59" s="115" t="s">
        <v>31</v>
      </c>
      <c r="I59" s="170">
        <f>E59/G59*I$1</f>
        <v>9.9999999999999992E-2</v>
      </c>
      <c r="J59" s="72">
        <v>0.10416666666666667</v>
      </c>
      <c r="K59" s="80">
        <v>0</v>
      </c>
      <c r="L59" s="87">
        <f>M57</f>
        <v>43833.739583333336</v>
      </c>
      <c r="M59" s="87">
        <f>L59+J59*(1-K59)</f>
        <v>43833.84375</v>
      </c>
      <c r="N59" s="67"/>
      <c r="P59" s="65" t="str">
        <f>IF(L59=0,"Bitte prüfen","")</f>
        <v/>
      </c>
      <c r="Q59" s="65" t="str">
        <f>IF(J59/I59&lt;0.5,"Bitte prüfen","")</f>
        <v/>
      </c>
      <c r="R59" s="65" t="str">
        <f>IF(J59/I59&gt;2.5,"Bitte prüfen","")</f>
        <v/>
      </c>
      <c r="S59" s="78" t="str">
        <f>IF(K59&lt;0,"Bitte prüfen",IF(K59&gt;1.5,"Bitte prüfen",""))</f>
        <v/>
      </c>
    </row>
    <row r="60" spans="1:19" x14ac:dyDescent="0.25">
      <c r="A60" s="13"/>
      <c r="B60" s="14"/>
      <c r="C60" s="99"/>
      <c r="D60" s="15"/>
      <c r="E60" s="117"/>
      <c r="F60" s="140"/>
      <c r="G60" s="118"/>
      <c r="H60" s="119"/>
      <c r="I60" s="141"/>
      <c r="J60" s="75"/>
      <c r="K60" s="76"/>
      <c r="L60" s="77"/>
      <c r="M60" s="77"/>
      <c r="N60" s="68"/>
      <c r="P60" s="66"/>
      <c r="Q60" s="66"/>
      <c r="R60" s="66"/>
      <c r="S60" s="79"/>
    </row>
    <row r="61" spans="1:19" ht="26.4" x14ac:dyDescent="0.25">
      <c r="A61" s="106">
        <f t="shared" ref="A61" si="17">MAX(A59:A60)+1</f>
        <v>29</v>
      </c>
      <c r="B61" s="9" t="s">
        <v>84</v>
      </c>
      <c r="C61" s="98" t="s">
        <v>239</v>
      </c>
      <c r="D61" s="10"/>
      <c r="E61" s="113">
        <v>6</v>
      </c>
      <c r="F61" s="139" t="s">
        <v>27</v>
      </c>
      <c r="G61" s="114">
        <v>2</v>
      </c>
      <c r="H61" s="115" t="s">
        <v>31</v>
      </c>
      <c r="I61" s="123">
        <f>E61/G61*I$1</f>
        <v>0.125</v>
      </c>
      <c r="J61" s="72">
        <v>0.125</v>
      </c>
      <c r="K61" s="80">
        <v>0</v>
      </c>
      <c r="L61" s="87">
        <f>M59</f>
        <v>43833.84375</v>
      </c>
      <c r="M61" s="87">
        <f>L61+J61*(1-K61)</f>
        <v>43833.96875</v>
      </c>
      <c r="N61" s="67"/>
      <c r="P61" s="65" t="str">
        <f>IF(L61=0,"Bitte prüfen","")</f>
        <v/>
      </c>
      <c r="Q61" s="65" t="str">
        <f>IF(J61/I61&lt;0.5,"Bitte prüfen","")</f>
        <v/>
      </c>
      <c r="R61" s="65" t="str">
        <f>IF(J61/I61&gt;2.5,"Bitte prüfen","")</f>
        <v/>
      </c>
      <c r="S61" s="78" t="str">
        <f>IF(K61&lt;0,"Bitte prüfen",IF(K61&gt;1.5,"Bitte prüfen",""))</f>
        <v/>
      </c>
    </row>
    <row r="62" spans="1:19" x14ac:dyDescent="0.25">
      <c r="A62" s="13"/>
      <c r="B62" s="14"/>
      <c r="C62" s="99"/>
      <c r="D62" s="15"/>
      <c r="E62" s="128"/>
      <c r="F62" s="145"/>
      <c r="G62" s="138"/>
      <c r="H62" s="126"/>
      <c r="I62" s="141"/>
      <c r="J62" s="75"/>
      <c r="K62" s="76"/>
      <c r="L62" s="77"/>
      <c r="M62" s="77"/>
      <c r="N62" s="68"/>
      <c r="P62" s="66"/>
      <c r="Q62" s="66"/>
      <c r="R62" s="66"/>
      <c r="S62" s="79"/>
    </row>
    <row r="63" spans="1:19" ht="26.4" x14ac:dyDescent="0.25">
      <c r="A63" s="106">
        <f t="shared" ref="A63" si="18">MAX(A59:A62)+1</f>
        <v>30</v>
      </c>
      <c r="B63" s="9" t="s">
        <v>227</v>
      </c>
      <c r="C63" s="98" t="s">
        <v>80</v>
      </c>
      <c r="D63" s="10" t="s">
        <v>85</v>
      </c>
      <c r="E63" s="113">
        <v>1</v>
      </c>
      <c r="F63" s="139" t="s">
        <v>27</v>
      </c>
      <c r="G63" s="114">
        <v>0.1</v>
      </c>
      <c r="H63" s="115" t="s">
        <v>31</v>
      </c>
      <c r="I63" s="123">
        <f>E63/G63*I$1</f>
        <v>0.41666666666666663</v>
      </c>
      <c r="J63" s="72">
        <v>0.41666666666666669</v>
      </c>
      <c r="K63" s="80">
        <v>0</v>
      </c>
      <c r="L63" s="87">
        <f>M61</f>
        <v>43833.96875</v>
      </c>
      <c r="M63" s="87">
        <f>L63+J63*(1-K63)</f>
        <v>43834.385416666664</v>
      </c>
      <c r="N63" s="88">
        <v>3</v>
      </c>
      <c r="P63" s="65" t="str">
        <f>IF(L63=0,"Bitte prüfen","")</f>
        <v/>
      </c>
      <c r="Q63" s="65" t="str">
        <f>IF(J63/I63&lt;0.5,"Bitte prüfen","")</f>
        <v/>
      </c>
      <c r="R63" s="65" t="str">
        <f>IF(J63/I63&gt;2.5,"Bitte prüfen","")</f>
        <v/>
      </c>
      <c r="S63" s="78" t="str">
        <f>IF(K63&lt;0,"Bitte prüfen",IF(K63&gt;1.5,"Bitte prüfen",""))</f>
        <v/>
      </c>
    </row>
    <row r="64" spans="1:19" ht="26.4" x14ac:dyDescent="0.25">
      <c r="A64" s="13"/>
      <c r="B64" s="14" t="s">
        <v>86</v>
      </c>
      <c r="C64" s="99"/>
      <c r="D64" s="15" t="s">
        <v>87</v>
      </c>
      <c r="E64" s="128"/>
      <c r="F64" s="145"/>
      <c r="G64" s="138"/>
      <c r="H64" s="126"/>
      <c r="I64" s="141"/>
      <c r="J64" s="75"/>
      <c r="K64" s="76"/>
      <c r="L64" s="77"/>
      <c r="M64" s="77"/>
      <c r="N64" s="64"/>
      <c r="P64" s="66"/>
      <c r="Q64" s="66"/>
      <c r="R64" s="66"/>
      <c r="S64" s="79"/>
    </row>
    <row r="65" spans="1:19" ht="26.4" x14ac:dyDescent="0.25">
      <c r="A65" s="106">
        <f t="shared" si="8"/>
        <v>31</v>
      </c>
      <c r="B65" s="9" t="s">
        <v>88</v>
      </c>
      <c r="C65" s="98" t="s">
        <v>236</v>
      </c>
      <c r="D65" s="10" t="s">
        <v>89</v>
      </c>
      <c r="E65" s="113">
        <v>4</v>
      </c>
      <c r="F65" s="139" t="s">
        <v>13</v>
      </c>
      <c r="G65" s="114">
        <v>0.5</v>
      </c>
      <c r="H65" s="115" t="s">
        <v>14</v>
      </c>
      <c r="I65" s="123">
        <f>E65/G65*I$1</f>
        <v>0.33333333333333331</v>
      </c>
      <c r="J65" s="72">
        <v>0.33333333333333331</v>
      </c>
      <c r="K65" s="80">
        <v>0</v>
      </c>
      <c r="L65" s="87">
        <f>M63</f>
        <v>43834.385416666664</v>
      </c>
      <c r="M65" s="87">
        <f>L65+J65*(1-K65)</f>
        <v>43834.71875</v>
      </c>
      <c r="N65" s="63"/>
      <c r="P65" s="65" t="str">
        <f>IF(L65=0,"Bitte prüfen","")</f>
        <v/>
      </c>
      <c r="Q65" s="65" t="str">
        <f>IF(J65/I65&lt;0.5,"Bitte prüfen","")</f>
        <v/>
      </c>
      <c r="R65" s="65" t="str">
        <f>IF(J65/I65&gt;2.5,"Bitte prüfen","")</f>
        <v/>
      </c>
      <c r="S65" s="78" t="str">
        <f>IF(K65&lt;0,"Bitte prüfen",IF(K65&gt;1.5,"Bitte prüfen",""))</f>
        <v/>
      </c>
    </row>
    <row r="66" spans="1:19" ht="26.4" x14ac:dyDescent="0.25">
      <c r="A66" s="13"/>
      <c r="B66" s="14"/>
      <c r="C66" s="99"/>
      <c r="D66" s="15" t="s">
        <v>78</v>
      </c>
      <c r="E66" s="128"/>
      <c r="F66" s="145"/>
      <c r="G66" s="138"/>
      <c r="H66" s="126"/>
      <c r="I66" s="141"/>
      <c r="J66" s="75"/>
      <c r="K66" s="76"/>
      <c r="L66" s="77"/>
      <c r="M66" s="77"/>
      <c r="N66" s="64"/>
      <c r="P66" s="66"/>
      <c r="Q66" s="66"/>
      <c r="R66" s="66"/>
      <c r="S66" s="79"/>
    </row>
    <row r="67" spans="1:19" ht="26.4" x14ac:dyDescent="0.25">
      <c r="A67" s="106">
        <f t="shared" si="9"/>
        <v>32</v>
      </c>
      <c r="B67" s="9" t="s">
        <v>270</v>
      </c>
      <c r="C67" s="10"/>
      <c r="D67" s="10" t="s">
        <v>71</v>
      </c>
      <c r="E67" s="113">
        <v>1</v>
      </c>
      <c r="F67" s="139" t="s">
        <v>17</v>
      </c>
      <c r="G67" s="114">
        <v>0.125</v>
      </c>
      <c r="H67" s="115" t="s">
        <v>18</v>
      </c>
      <c r="I67" s="123">
        <f>E67/G67*I$1</f>
        <v>0.33333333333333331</v>
      </c>
      <c r="J67" s="72">
        <v>0.33333333333333331</v>
      </c>
      <c r="K67" s="80">
        <v>0</v>
      </c>
      <c r="L67" s="87">
        <f>M65</f>
        <v>43834.71875</v>
      </c>
      <c r="M67" s="87">
        <f>L67+J67*(1-K67)</f>
        <v>43835.052083333336</v>
      </c>
      <c r="N67" s="89">
        <v>4</v>
      </c>
      <c r="P67" s="65" t="str">
        <f>IF(L67=0,"Bitte prüfen","")</f>
        <v/>
      </c>
      <c r="Q67" s="65" t="str">
        <f>IF(J67/I67&lt;0.5,"Bitte prüfen","")</f>
        <v/>
      </c>
      <c r="R67" s="65" t="str">
        <f>IF(J67/I67&gt;2.5,"Bitte prüfen","")</f>
        <v/>
      </c>
      <c r="S67" s="78" t="str">
        <f>IF(K67&lt;0,"Bitte prüfen",IF(K67&gt;1.5,"Bitte prüfen",""))</f>
        <v/>
      </c>
    </row>
    <row r="68" spans="1:19" ht="26.4" x14ac:dyDescent="0.25">
      <c r="A68" s="13"/>
      <c r="B68" s="14"/>
      <c r="C68" s="15"/>
      <c r="D68" s="15" t="s">
        <v>73</v>
      </c>
      <c r="E68" s="128"/>
      <c r="F68" s="145"/>
      <c r="G68" s="138"/>
      <c r="H68" s="126"/>
      <c r="I68" s="141"/>
      <c r="J68" s="75"/>
      <c r="K68" s="76"/>
      <c r="L68" s="77"/>
      <c r="M68" s="77"/>
      <c r="N68" s="68"/>
      <c r="P68" s="66"/>
      <c r="Q68" s="66"/>
      <c r="R68" s="66"/>
      <c r="S68" s="79"/>
    </row>
    <row r="69" spans="1:19" x14ac:dyDescent="0.25">
      <c r="A69" s="106">
        <f t="shared" ref="A69:A89" si="19">MAX(A65:A68)+1</f>
        <v>33</v>
      </c>
      <c r="B69" s="9" t="s">
        <v>90</v>
      </c>
      <c r="C69" s="98" t="s">
        <v>237</v>
      </c>
      <c r="D69" s="10" t="s">
        <v>91</v>
      </c>
      <c r="E69" s="113">
        <v>9</v>
      </c>
      <c r="F69" s="139" t="s">
        <v>27</v>
      </c>
      <c r="G69" s="114">
        <v>0.75</v>
      </c>
      <c r="H69" s="115" t="s">
        <v>31</v>
      </c>
      <c r="I69" s="123">
        <f>E69/G69*I$1</f>
        <v>0.5</v>
      </c>
      <c r="J69" s="72">
        <v>0.5</v>
      </c>
      <c r="K69" s="80">
        <v>0.5</v>
      </c>
      <c r="L69" s="87">
        <f>M67</f>
        <v>43835.052083333336</v>
      </c>
      <c r="M69" s="87">
        <f>L69+J69*(1-K69)</f>
        <v>43835.302083333336</v>
      </c>
      <c r="N69" s="67"/>
      <c r="P69" s="65" t="str">
        <f>IF(L69=0,"Bitte prüfen","")</f>
        <v/>
      </c>
      <c r="Q69" s="65" t="str">
        <f>IF(J69/I69&lt;0.5,"Bitte prüfen","")</f>
        <v/>
      </c>
      <c r="R69" s="65" t="str">
        <f>IF(J69/I69&gt;2.5,"Bitte prüfen","")</f>
        <v/>
      </c>
      <c r="S69" s="78" t="str">
        <f>IF(K69&lt;0,"Bitte prüfen",IF(K69&gt;1.5,"Bitte prüfen",""))</f>
        <v/>
      </c>
    </row>
    <row r="70" spans="1:19" x14ac:dyDescent="0.25">
      <c r="A70" s="13"/>
      <c r="B70" s="14"/>
      <c r="C70" s="99"/>
      <c r="D70" s="15"/>
      <c r="E70" s="128"/>
      <c r="F70" s="145"/>
      <c r="G70" s="138"/>
      <c r="H70" s="126"/>
      <c r="I70" s="141"/>
      <c r="J70" s="75"/>
      <c r="K70" s="76"/>
      <c r="L70" s="77"/>
      <c r="M70" s="77"/>
      <c r="N70" s="68"/>
      <c r="P70" s="66"/>
      <c r="Q70" s="66"/>
      <c r="R70" s="66"/>
      <c r="S70" s="79"/>
    </row>
    <row r="71" spans="1:19" ht="26.4" x14ac:dyDescent="0.25">
      <c r="A71" s="106">
        <f t="shared" si="16"/>
        <v>34</v>
      </c>
      <c r="B71" s="94" t="s">
        <v>271</v>
      </c>
      <c r="C71" s="10"/>
      <c r="D71" s="10" t="s">
        <v>71</v>
      </c>
      <c r="E71" s="113">
        <v>1</v>
      </c>
      <c r="F71" s="139" t="s">
        <v>17</v>
      </c>
      <c r="G71" s="114">
        <v>0.125</v>
      </c>
      <c r="H71" s="115" t="s">
        <v>18</v>
      </c>
      <c r="I71" s="123">
        <f>E71/G71*I$1</f>
        <v>0.33333333333333331</v>
      </c>
      <c r="J71" s="72">
        <v>0.33333333333333331</v>
      </c>
      <c r="K71" s="80">
        <v>0</v>
      </c>
      <c r="L71" s="87">
        <f>M69</f>
        <v>43835.302083333336</v>
      </c>
      <c r="M71" s="87">
        <f>L71+J71*(1-K71)</f>
        <v>43835.635416666672</v>
      </c>
      <c r="N71" s="67"/>
      <c r="P71" s="65" t="str">
        <f>IF(L71=0,"Bitte prüfen","")</f>
        <v/>
      </c>
      <c r="Q71" s="65" t="str">
        <f>IF(J71/I71&lt;0.5,"Bitte prüfen","")</f>
        <v/>
      </c>
      <c r="R71" s="65" t="str">
        <f>IF(J71/I71&gt;2.5,"Bitte prüfen","")</f>
        <v/>
      </c>
      <c r="S71" s="78" t="str">
        <f>IF(K71&lt;0,"Bitte prüfen",IF(K71&gt;1.5,"Bitte prüfen",""))</f>
        <v/>
      </c>
    </row>
    <row r="72" spans="1:19" ht="26.4" x14ac:dyDescent="0.25">
      <c r="A72" s="13"/>
      <c r="B72" s="14"/>
      <c r="C72" s="15"/>
      <c r="D72" s="15" t="s">
        <v>73</v>
      </c>
      <c r="E72" s="128"/>
      <c r="F72" s="145"/>
      <c r="G72" s="138"/>
      <c r="H72" s="126"/>
      <c r="I72" s="141"/>
      <c r="J72" s="75"/>
      <c r="K72" s="76"/>
      <c r="L72" s="77"/>
      <c r="M72" s="77"/>
      <c r="N72" s="68"/>
      <c r="P72" s="66"/>
      <c r="Q72" s="66"/>
      <c r="R72" s="66"/>
      <c r="S72" s="79"/>
    </row>
    <row r="73" spans="1:19" ht="26.4" x14ac:dyDescent="0.25">
      <c r="A73" s="106">
        <f t="shared" si="10"/>
        <v>35</v>
      </c>
      <c r="B73" s="9" t="s">
        <v>92</v>
      </c>
      <c r="C73" s="10" t="s">
        <v>93</v>
      </c>
      <c r="D73" s="10"/>
      <c r="E73" s="113">
        <v>120</v>
      </c>
      <c r="F73" s="139" t="s">
        <v>94</v>
      </c>
      <c r="G73" s="114">
        <v>50</v>
      </c>
      <c r="H73" s="115" t="s">
        <v>95</v>
      </c>
      <c r="I73" s="123">
        <f>E73/G73*I$1</f>
        <v>9.9999999999999992E-2</v>
      </c>
      <c r="J73" s="72">
        <v>0.10416666666666667</v>
      </c>
      <c r="K73" s="80">
        <v>0.5</v>
      </c>
      <c r="L73" s="87">
        <f>M71</f>
        <v>43835.635416666672</v>
      </c>
      <c r="M73" s="87">
        <f>L73+J73*(1-K73)</f>
        <v>43835.687500000007</v>
      </c>
      <c r="N73" s="67"/>
      <c r="P73" s="65" t="str">
        <f>IF(L73=0,"Bitte prüfen","")</f>
        <v/>
      </c>
      <c r="Q73" s="65" t="str">
        <f>IF(J73/I73&lt;0.5,"Bitte prüfen","")</f>
        <v/>
      </c>
      <c r="R73" s="65" t="str">
        <f>IF(J73/I73&gt;2.5,"Bitte prüfen","")</f>
        <v/>
      </c>
      <c r="S73" s="78" t="str">
        <f>IF(K73&lt;0,"Bitte prüfen",IF(K73&gt;1.5,"Bitte prüfen",""))</f>
        <v/>
      </c>
    </row>
    <row r="74" spans="1:19" x14ac:dyDescent="0.25">
      <c r="A74" s="13"/>
      <c r="B74" s="14"/>
      <c r="C74" s="15"/>
      <c r="D74" s="15"/>
      <c r="E74" s="128"/>
      <c r="F74" s="145"/>
      <c r="G74" s="138"/>
      <c r="H74" s="126"/>
      <c r="I74" s="141"/>
      <c r="J74" s="75"/>
      <c r="K74" s="76"/>
      <c r="L74" s="77"/>
      <c r="M74" s="77"/>
      <c r="N74" s="68"/>
      <c r="P74" s="66"/>
      <c r="Q74" s="66"/>
      <c r="R74" s="66"/>
      <c r="S74" s="79"/>
    </row>
    <row r="75" spans="1:19" ht="26.4" x14ac:dyDescent="0.25">
      <c r="A75" s="106">
        <f t="shared" si="11"/>
        <v>36</v>
      </c>
      <c r="B75" s="9" t="s">
        <v>96</v>
      </c>
      <c r="C75" s="10" t="s">
        <v>97</v>
      </c>
      <c r="D75" s="10" t="s">
        <v>98</v>
      </c>
      <c r="E75" s="113">
        <v>50</v>
      </c>
      <c r="F75" s="139" t="s">
        <v>94</v>
      </c>
      <c r="G75" s="114">
        <v>25</v>
      </c>
      <c r="H75" s="115" t="s">
        <v>95</v>
      </c>
      <c r="I75" s="123">
        <f>E75/G75*I$1</f>
        <v>8.3333333333333329E-2</v>
      </c>
      <c r="J75" s="72">
        <v>8.3333333333333329E-2</v>
      </c>
      <c r="K75" s="80">
        <v>0.5</v>
      </c>
      <c r="L75" s="87">
        <f>M73</f>
        <v>43835.687500000007</v>
      </c>
      <c r="M75" s="87">
        <f>L75+J75*(1-K75)</f>
        <v>43835.729166666672</v>
      </c>
      <c r="N75" s="67"/>
      <c r="P75" s="65" t="str">
        <f>IF(L75=0,"Bitte prüfen","")</f>
        <v/>
      </c>
      <c r="Q75" s="65" t="str">
        <f>IF(J75/I75&lt;0.5,"Bitte prüfen","")</f>
        <v/>
      </c>
      <c r="R75" s="65" t="str">
        <f>IF(J75/I75&gt;2.5,"Bitte prüfen","")</f>
        <v/>
      </c>
      <c r="S75" s="78" t="str">
        <f>IF(K75&lt;0,"Bitte prüfen",IF(K75&gt;1.5,"Bitte prüfen",""))</f>
        <v/>
      </c>
    </row>
    <row r="76" spans="1:19" x14ac:dyDescent="0.25">
      <c r="A76" s="13"/>
      <c r="B76" s="14"/>
      <c r="C76" s="15"/>
      <c r="D76" s="15"/>
      <c r="E76" s="128"/>
      <c r="F76" s="145"/>
      <c r="G76" s="138"/>
      <c r="H76" s="126"/>
      <c r="I76" s="141"/>
      <c r="J76" s="75"/>
      <c r="K76" s="76"/>
      <c r="L76" s="77"/>
      <c r="M76" s="77"/>
      <c r="N76" s="68"/>
      <c r="P76" s="66"/>
      <c r="Q76" s="66"/>
      <c r="R76" s="66"/>
      <c r="S76" s="79"/>
    </row>
    <row r="77" spans="1:19" ht="38.25" customHeight="1" x14ac:dyDescent="0.25">
      <c r="A77" s="106">
        <f t="shared" si="12"/>
        <v>37</v>
      </c>
      <c r="B77" s="9" t="s">
        <v>99</v>
      </c>
      <c r="C77" s="10" t="s">
        <v>100</v>
      </c>
      <c r="D77" s="10" t="s">
        <v>278</v>
      </c>
      <c r="E77" s="113">
        <v>60</v>
      </c>
      <c r="F77" s="139" t="s">
        <v>94</v>
      </c>
      <c r="G77" s="114">
        <v>30</v>
      </c>
      <c r="H77" s="115" t="s">
        <v>95</v>
      </c>
      <c r="I77" s="123">
        <f>E77/G77*I$1</f>
        <v>8.3333333333333329E-2</v>
      </c>
      <c r="J77" s="72">
        <v>8.3333333333333329E-2</v>
      </c>
      <c r="K77" s="80">
        <v>0</v>
      </c>
      <c r="L77" s="87">
        <f>M75</f>
        <v>43835.729166666672</v>
      </c>
      <c r="M77" s="87">
        <f>L77+J77*(1-K77)</f>
        <v>43835.812500000007</v>
      </c>
      <c r="N77" s="67"/>
      <c r="P77" s="65" t="str">
        <f>IF(L77=0,"Bitte prüfen","")</f>
        <v/>
      </c>
      <c r="Q77" s="65" t="str">
        <f>IF(J77/I77&lt;0.5,"Bitte prüfen","")</f>
        <v/>
      </c>
      <c r="R77" s="65" t="str">
        <f>IF(J77/I77&gt;2.5,"Bitte prüfen","")</f>
        <v/>
      </c>
      <c r="S77" s="78" t="str">
        <f>IF(K77&lt;0,"Bitte prüfen",IF(K77&gt;1.5,"Bitte prüfen",""))</f>
        <v/>
      </c>
    </row>
    <row r="78" spans="1:19" x14ac:dyDescent="0.25">
      <c r="A78" s="13"/>
      <c r="B78" s="14"/>
      <c r="C78" s="15"/>
      <c r="D78" s="15"/>
      <c r="E78" s="128"/>
      <c r="F78" s="145"/>
      <c r="G78" s="138"/>
      <c r="H78" s="126"/>
      <c r="I78" s="141"/>
      <c r="J78" s="75"/>
      <c r="K78" s="76"/>
      <c r="L78" s="77"/>
      <c r="M78" s="77"/>
      <c r="N78" s="68"/>
      <c r="P78" s="66"/>
      <c r="Q78" s="66"/>
      <c r="R78" s="66"/>
      <c r="S78" s="79"/>
    </row>
    <row r="79" spans="1:19" x14ac:dyDescent="0.25">
      <c r="A79" s="106">
        <f t="shared" si="13"/>
        <v>38</v>
      </c>
      <c r="B79" s="9" t="s">
        <v>101</v>
      </c>
      <c r="C79" s="30" t="s">
        <v>102</v>
      </c>
      <c r="D79" s="10"/>
      <c r="E79" s="113">
        <v>40</v>
      </c>
      <c r="F79" s="139" t="s">
        <v>27</v>
      </c>
      <c r="G79" s="114">
        <v>25</v>
      </c>
      <c r="H79" s="115" t="s">
        <v>31</v>
      </c>
      <c r="I79" s="123">
        <f>E79/G79*I$1</f>
        <v>6.6666666666666666E-2</v>
      </c>
      <c r="J79" s="72">
        <v>6.25E-2</v>
      </c>
      <c r="K79" s="80">
        <v>0</v>
      </c>
      <c r="L79" s="87">
        <f>M77</f>
        <v>43835.812500000007</v>
      </c>
      <c r="M79" s="87">
        <f>L79+J79*(1-K79)</f>
        <v>43835.875000000007</v>
      </c>
      <c r="N79" s="67"/>
      <c r="P79" s="65" t="str">
        <f>IF(L79=0,"Bitte prüfen","")</f>
        <v/>
      </c>
      <c r="Q79" s="65" t="str">
        <f>IF(J79/I79&lt;0.5,"Bitte prüfen","")</f>
        <v/>
      </c>
      <c r="R79" s="65" t="str">
        <f>IF(J79/I79&gt;2.5,"Bitte prüfen","")</f>
        <v/>
      </c>
      <c r="S79" s="78" t="str">
        <f>IF(K79&lt;0,"Bitte prüfen",IF(K79&gt;1.5,"Bitte prüfen",""))</f>
        <v/>
      </c>
    </row>
    <row r="80" spans="1:19" x14ac:dyDescent="0.25">
      <c r="A80" s="13"/>
      <c r="B80" s="14"/>
      <c r="C80" s="31"/>
      <c r="D80" s="15"/>
      <c r="E80" s="128"/>
      <c r="F80" s="145"/>
      <c r="G80" s="138"/>
      <c r="H80" s="126"/>
      <c r="I80" s="141"/>
      <c r="J80" s="75"/>
      <c r="K80" s="76"/>
      <c r="L80" s="77"/>
      <c r="M80" s="77"/>
      <c r="N80" s="68"/>
      <c r="P80" s="66"/>
      <c r="Q80" s="66"/>
      <c r="R80" s="66"/>
      <c r="S80" s="79"/>
    </row>
    <row r="81" spans="1:19" ht="26.4" x14ac:dyDescent="0.25">
      <c r="A81" s="106">
        <f t="shared" ref="A81" si="20">MAX(A79:A80)+1</f>
        <v>39</v>
      </c>
      <c r="B81" s="9" t="s">
        <v>103</v>
      </c>
      <c r="C81" s="30" t="s">
        <v>45</v>
      </c>
      <c r="D81" s="10"/>
      <c r="E81" s="113">
        <v>80</v>
      </c>
      <c r="F81" s="139" t="s">
        <v>27</v>
      </c>
      <c r="G81" s="114">
        <v>70</v>
      </c>
      <c r="H81" s="115" t="s">
        <v>31</v>
      </c>
      <c r="I81" s="123">
        <f>E81/G81*I$1</f>
        <v>4.7619047619047616E-2</v>
      </c>
      <c r="J81" s="72">
        <v>5.2083333333333336E-2</v>
      </c>
      <c r="K81" s="80">
        <v>0</v>
      </c>
      <c r="L81" s="87">
        <f>M79</f>
        <v>43835.875000000007</v>
      </c>
      <c r="M81" s="87">
        <f>L81+J81*(1-K81)</f>
        <v>43835.927083333343</v>
      </c>
      <c r="N81" s="67"/>
      <c r="P81" s="65" t="str">
        <f>IF(L81=0,"Bitte prüfen","")</f>
        <v/>
      </c>
      <c r="Q81" s="65" t="str">
        <f>IF(J81/I81&lt;0.5,"Bitte prüfen","")</f>
        <v/>
      </c>
      <c r="R81" s="65" t="str">
        <f>IF(J81/I81&gt;2.5,"Bitte prüfen","")</f>
        <v/>
      </c>
      <c r="S81" s="78" t="str">
        <f>IF(K81&lt;0,"Bitte prüfen",IF(K81&gt;1.5,"Bitte prüfen",""))</f>
        <v/>
      </c>
    </row>
    <row r="82" spans="1:19" x14ac:dyDescent="0.25">
      <c r="A82" s="13"/>
      <c r="B82" s="14"/>
      <c r="C82" s="31"/>
      <c r="D82" s="15"/>
      <c r="E82" s="128"/>
      <c r="F82" s="145"/>
      <c r="G82" s="138"/>
      <c r="H82" s="126"/>
      <c r="I82" s="141"/>
      <c r="J82" s="75"/>
      <c r="K82" s="76"/>
      <c r="L82" s="77"/>
      <c r="M82" s="77"/>
      <c r="N82" s="68"/>
      <c r="P82" s="66"/>
      <c r="Q82" s="66"/>
      <c r="R82" s="66"/>
      <c r="S82" s="79"/>
    </row>
    <row r="83" spans="1:19" ht="26.4" x14ac:dyDescent="0.25">
      <c r="A83" s="106">
        <f t="shared" ref="A83" si="21">MAX(A79:A82)+1</f>
        <v>40</v>
      </c>
      <c r="B83" s="9" t="s">
        <v>104</v>
      </c>
      <c r="C83" s="30" t="s">
        <v>105</v>
      </c>
      <c r="D83" s="10"/>
      <c r="E83" s="113">
        <v>80</v>
      </c>
      <c r="F83" s="139" t="s">
        <v>27</v>
      </c>
      <c r="G83" s="114">
        <v>150</v>
      </c>
      <c r="H83" s="115" t="s">
        <v>31</v>
      </c>
      <c r="I83" s="123">
        <f>E83/G83*I$1</f>
        <v>2.222222222222222E-2</v>
      </c>
      <c r="J83" s="72">
        <v>2.0833333333333332E-2</v>
      </c>
      <c r="K83" s="80">
        <v>0</v>
      </c>
      <c r="L83" s="87">
        <f>M81</f>
        <v>43835.927083333343</v>
      </c>
      <c r="M83" s="87">
        <f>L83+J83*(1-K83)</f>
        <v>43835.947916666679</v>
      </c>
      <c r="N83" s="67"/>
      <c r="P83" s="65" t="str">
        <f>IF(L83=0,"Bitte prüfen","")</f>
        <v/>
      </c>
      <c r="Q83" s="65" t="str">
        <f>IF(J83/I83&lt;0.5,"Bitte prüfen","")</f>
        <v/>
      </c>
      <c r="R83" s="65" t="str">
        <f>IF(J83/I83&gt;2.5,"Bitte prüfen","")</f>
        <v/>
      </c>
      <c r="S83" s="78" t="str">
        <f>IF(K83&lt;0,"Bitte prüfen",IF(K83&gt;1.5,"Bitte prüfen",""))</f>
        <v/>
      </c>
    </row>
    <row r="84" spans="1:19" x14ac:dyDescent="0.25">
      <c r="A84" s="13"/>
      <c r="B84" s="14"/>
      <c r="C84" s="31"/>
      <c r="D84" s="15"/>
      <c r="E84" s="128"/>
      <c r="F84" s="145"/>
      <c r="G84" s="138"/>
      <c r="H84" s="126"/>
      <c r="I84" s="141"/>
      <c r="J84" s="75"/>
      <c r="K84" s="76"/>
      <c r="L84" s="77"/>
      <c r="M84" s="77"/>
      <c r="N84" s="68"/>
      <c r="P84" s="66"/>
      <c r="Q84" s="66"/>
      <c r="R84" s="66"/>
      <c r="S84" s="79"/>
    </row>
    <row r="85" spans="1:19" ht="52.8" x14ac:dyDescent="0.25">
      <c r="A85" s="106">
        <f t="shared" si="8"/>
        <v>41</v>
      </c>
      <c r="B85" s="9" t="s">
        <v>281</v>
      </c>
      <c r="C85" s="10" t="s">
        <v>106</v>
      </c>
      <c r="D85" s="10"/>
      <c r="E85" s="113">
        <v>40</v>
      </c>
      <c r="F85" s="139" t="s">
        <v>27</v>
      </c>
      <c r="G85" s="114">
        <v>60</v>
      </c>
      <c r="H85" s="115" t="s">
        <v>31</v>
      </c>
      <c r="I85" s="123">
        <f>E85/G85*I$1</f>
        <v>2.7777777777777776E-2</v>
      </c>
      <c r="J85" s="72">
        <v>4.1666666666666664E-2</v>
      </c>
      <c r="K85" s="80">
        <v>0</v>
      </c>
      <c r="L85" s="87">
        <f>M83</f>
        <v>43835.947916666679</v>
      </c>
      <c r="M85" s="87">
        <f>L85+J85*(1-K85)</f>
        <v>43835.989583333343</v>
      </c>
      <c r="N85" s="67"/>
      <c r="P85" s="65" t="str">
        <f>IF(L85=0,"Bitte prüfen","")</f>
        <v/>
      </c>
      <c r="Q85" s="65" t="str">
        <f>IF(J85/I85&lt;0.5,"Bitte prüfen","")</f>
        <v/>
      </c>
      <c r="R85" s="65" t="str">
        <f>IF(J85/I85&gt;2.5,"Bitte prüfen","")</f>
        <v/>
      </c>
      <c r="S85" s="78" t="str">
        <f>IF(K85&lt;0,"Bitte prüfen",IF(K85&gt;1.5,"Bitte prüfen",""))</f>
        <v/>
      </c>
    </row>
    <row r="86" spans="1:19" x14ac:dyDescent="0.25">
      <c r="A86" s="13"/>
      <c r="B86" s="14"/>
      <c r="C86" s="15"/>
      <c r="D86" s="15"/>
      <c r="E86" s="128"/>
      <c r="F86" s="145"/>
      <c r="G86" s="138"/>
      <c r="H86" s="126"/>
      <c r="I86" s="141"/>
      <c r="J86" s="75"/>
      <c r="K86" s="76"/>
      <c r="L86" s="77"/>
      <c r="M86" s="77"/>
      <c r="N86" s="68"/>
      <c r="P86" s="66"/>
      <c r="Q86" s="66"/>
      <c r="R86" s="66"/>
      <c r="S86" s="79"/>
    </row>
    <row r="87" spans="1:19" ht="26.4" x14ac:dyDescent="0.25">
      <c r="A87" s="106">
        <f t="shared" si="9"/>
        <v>42</v>
      </c>
      <c r="B87" s="9" t="s">
        <v>107</v>
      </c>
      <c r="C87" s="23" t="s">
        <v>108</v>
      </c>
      <c r="D87" s="10" t="s">
        <v>109</v>
      </c>
      <c r="E87" s="113">
        <v>110</v>
      </c>
      <c r="F87" s="139" t="s">
        <v>27</v>
      </c>
      <c r="G87" s="114">
        <v>65</v>
      </c>
      <c r="H87" s="115" t="s">
        <v>31</v>
      </c>
      <c r="I87" s="123">
        <f>E87/G87*I$1</f>
        <v>7.0512820512820512E-2</v>
      </c>
      <c r="J87" s="72">
        <v>7.2916666666666671E-2</v>
      </c>
      <c r="K87" s="80">
        <v>0</v>
      </c>
      <c r="L87" s="87">
        <f>M85</f>
        <v>43835.989583333343</v>
      </c>
      <c r="M87" s="87">
        <f>L87+J87*(1-K87)</f>
        <v>43836.062500000007</v>
      </c>
      <c r="N87" s="88">
        <v>5</v>
      </c>
      <c r="P87" s="65" t="str">
        <f>IF(L87=0,"Bitte prüfen","")</f>
        <v/>
      </c>
      <c r="Q87" s="65" t="str">
        <f>IF(J87/I87&lt;0.5,"Bitte prüfen","")</f>
        <v/>
      </c>
      <c r="R87" s="65" t="str">
        <f>IF(J87/I87&gt;2.5,"Bitte prüfen","")</f>
        <v/>
      </c>
      <c r="S87" s="78" t="str">
        <f>IF(K87&lt;0,"Bitte prüfen",IF(K87&gt;1.5,"Bitte prüfen",""))</f>
        <v/>
      </c>
    </row>
    <row r="88" spans="1:19" x14ac:dyDescent="0.25">
      <c r="A88" s="13"/>
      <c r="B88" s="14"/>
      <c r="C88" s="32"/>
      <c r="D88" s="15"/>
      <c r="E88" s="128"/>
      <c r="F88" s="145"/>
      <c r="G88" s="138"/>
      <c r="H88" s="126"/>
      <c r="I88" s="141"/>
      <c r="J88" s="75"/>
      <c r="K88" s="76"/>
      <c r="L88" s="77"/>
      <c r="M88" s="77"/>
      <c r="N88" s="64"/>
      <c r="P88" s="66"/>
      <c r="Q88" s="66"/>
      <c r="R88" s="66"/>
      <c r="S88" s="79"/>
    </row>
    <row r="89" spans="1:19" ht="26.4" x14ac:dyDescent="0.25">
      <c r="A89" s="106">
        <f t="shared" si="19"/>
        <v>43</v>
      </c>
      <c r="B89" s="9" t="s">
        <v>110</v>
      </c>
      <c r="C89" s="23" t="s">
        <v>111</v>
      </c>
      <c r="D89" s="10" t="s">
        <v>112</v>
      </c>
      <c r="E89" s="113">
        <v>100</v>
      </c>
      <c r="F89" s="139" t="s">
        <v>27</v>
      </c>
      <c r="G89" s="114">
        <v>90</v>
      </c>
      <c r="H89" s="115" t="s">
        <v>31</v>
      </c>
      <c r="I89" s="123">
        <f>E89/G89*I$1</f>
        <v>4.6296296296296294E-2</v>
      </c>
      <c r="J89" s="72">
        <v>4.1666666666666664E-2</v>
      </c>
      <c r="K89" s="80">
        <v>0</v>
      </c>
      <c r="L89" s="87">
        <f>M87</f>
        <v>43836.062500000007</v>
      </c>
      <c r="M89" s="87">
        <f>L89+J89*(1-K89)</f>
        <v>43836.104166666672</v>
      </c>
      <c r="N89" s="63"/>
      <c r="P89" s="65" t="str">
        <f>IF(L89=0,"Bitte prüfen","")</f>
        <v/>
      </c>
      <c r="Q89" s="65" t="str">
        <f>IF(J89/I89&lt;0.5,"Bitte prüfen","")</f>
        <v/>
      </c>
      <c r="R89" s="65" t="str">
        <f>IF(J89/I89&gt;2.5,"Bitte prüfen","")</f>
        <v/>
      </c>
      <c r="S89" s="78" t="str">
        <f>IF(K89&lt;0,"Bitte prüfen",IF(K89&gt;1.5,"Bitte prüfen",""))</f>
        <v/>
      </c>
    </row>
    <row r="90" spans="1:19" x14ac:dyDescent="0.25">
      <c r="A90" s="13"/>
      <c r="B90" s="14"/>
      <c r="C90" s="32"/>
      <c r="D90" s="15"/>
      <c r="E90" s="128"/>
      <c r="F90" s="145"/>
      <c r="G90" s="138"/>
      <c r="H90" s="126"/>
      <c r="I90" s="141"/>
      <c r="J90" s="75"/>
      <c r="K90" s="76"/>
      <c r="L90" s="77"/>
      <c r="M90" s="77"/>
      <c r="N90" s="64"/>
      <c r="P90" s="66"/>
      <c r="Q90" s="66"/>
      <c r="R90" s="66"/>
      <c r="S90" s="79"/>
    </row>
    <row r="91" spans="1:19" ht="26.4" x14ac:dyDescent="0.25">
      <c r="A91" s="106">
        <f t="shared" si="16"/>
        <v>44</v>
      </c>
      <c r="B91" s="16" t="s">
        <v>113</v>
      </c>
      <c r="C91" s="21" t="s">
        <v>114</v>
      </c>
      <c r="D91" s="17" t="s">
        <v>115</v>
      </c>
      <c r="E91" s="113">
        <v>4</v>
      </c>
      <c r="F91" s="139" t="s">
        <v>13</v>
      </c>
      <c r="G91" s="114">
        <v>1</v>
      </c>
      <c r="H91" s="115" t="s">
        <v>14</v>
      </c>
      <c r="I91" s="123">
        <f>E91/G91*I$1</f>
        <v>0.16666666666666666</v>
      </c>
      <c r="J91" s="72">
        <v>0.16666666666666666</v>
      </c>
      <c r="K91" s="80">
        <v>0</v>
      </c>
      <c r="L91" s="87">
        <f>M89</f>
        <v>43836.104166666672</v>
      </c>
      <c r="M91" s="87">
        <f>L91+J91*(1-K91)</f>
        <v>43836.270833333336</v>
      </c>
      <c r="N91" s="63"/>
      <c r="P91" s="65" t="str">
        <f>IF(L91=0,"Bitte prüfen","")</f>
        <v/>
      </c>
      <c r="Q91" s="65" t="str">
        <f>IF(J91/I91&lt;0.5,"Bitte prüfen","")</f>
        <v/>
      </c>
      <c r="R91" s="65" t="str">
        <f>IF(J91/I91&gt;2.5,"Bitte prüfen","")</f>
        <v/>
      </c>
      <c r="S91" s="78" t="str">
        <f>IF(K91&lt;0,"Bitte prüfen",IF(K91&gt;1.5,"Bitte prüfen",""))</f>
        <v/>
      </c>
    </row>
    <row r="92" spans="1:19" x14ac:dyDescent="0.25">
      <c r="A92" s="13"/>
      <c r="B92" s="16"/>
      <c r="C92" s="21"/>
      <c r="D92" s="17"/>
      <c r="E92" s="128"/>
      <c r="F92" s="145"/>
      <c r="G92" s="138"/>
      <c r="H92" s="126"/>
      <c r="I92" s="141"/>
      <c r="J92" s="75"/>
      <c r="K92" s="76"/>
      <c r="L92" s="77"/>
      <c r="M92" s="77"/>
      <c r="N92" s="64"/>
      <c r="P92" s="66"/>
      <c r="Q92" s="66"/>
      <c r="R92" s="66"/>
      <c r="S92" s="79"/>
    </row>
    <row r="93" spans="1:19" ht="34.200000000000003" customHeight="1" x14ac:dyDescent="0.25">
      <c r="A93" s="172">
        <f t="shared" si="10"/>
        <v>45</v>
      </c>
      <c r="B93" s="173" t="s">
        <v>116</v>
      </c>
      <c r="C93" s="186" t="s">
        <v>117</v>
      </c>
      <c r="D93" s="174" t="s">
        <v>118</v>
      </c>
      <c r="E93" s="175">
        <v>300</v>
      </c>
      <c r="F93" s="176" t="s">
        <v>27</v>
      </c>
      <c r="G93" s="177">
        <v>150</v>
      </c>
      <c r="H93" s="178" t="s">
        <v>31</v>
      </c>
      <c r="I93" s="179">
        <f>E93/G93*I$1</f>
        <v>8.3333333333333329E-2</v>
      </c>
      <c r="J93" s="180">
        <v>8.3333333333333329E-2</v>
      </c>
      <c r="K93" s="181">
        <v>0.5</v>
      </c>
      <c r="L93" s="182">
        <f>M91</f>
        <v>43836.270833333336</v>
      </c>
      <c r="M93" s="182">
        <f>L93+J93*(1-K93)</f>
        <v>43836.3125</v>
      </c>
      <c r="N93" s="187"/>
      <c r="P93" s="184" t="str">
        <f>IF(L93=0,"Bitte prüfen","")</f>
        <v/>
      </c>
      <c r="Q93" s="184" t="str">
        <f>IF(J93/I93&lt;0.5,"Bitte prüfen","")</f>
        <v/>
      </c>
      <c r="R93" s="184" t="str">
        <f>IF(J93/I93&gt;2.5,"Bitte prüfen","")</f>
        <v/>
      </c>
      <c r="S93" s="185" t="str">
        <f>IF(K93&lt;0,"Bitte prüfen",IF(K93&gt;1.5,"Bitte prüfen",""))</f>
        <v/>
      </c>
    </row>
    <row r="94" spans="1:19" ht="44.4" customHeight="1" x14ac:dyDescent="0.25">
      <c r="A94" s="169">
        <f>MAX(A91:A93)+1</f>
        <v>46</v>
      </c>
      <c r="B94" s="94" t="s">
        <v>119</v>
      </c>
      <c r="C94" s="98" t="s">
        <v>120</v>
      </c>
      <c r="D94" s="98" t="s">
        <v>121</v>
      </c>
      <c r="E94" s="113">
        <v>2</v>
      </c>
      <c r="F94" s="127" t="s">
        <v>13</v>
      </c>
      <c r="G94" s="122">
        <v>2</v>
      </c>
      <c r="H94" s="115" t="s">
        <v>14</v>
      </c>
      <c r="I94" s="170">
        <f>E94/G94*I$1</f>
        <v>4.1666666666666664E-2</v>
      </c>
      <c r="J94" s="72">
        <v>4.1666666666666664E-2</v>
      </c>
      <c r="K94" s="80">
        <v>0</v>
      </c>
      <c r="L94" s="87">
        <f>M93</f>
        <v>43836.3125</v>
      </c>
      <c r="M94" s="87">
        <f>L94+J94*(1-K94)</f>
        <v>43836.354166666664</v>
      </c>
      <c r="N94" s="63"/>
      <c r="P94" s="65" t="str">
        <f>IF(L94=0,"Bitte prüfen","")</f>
        <v/>
      </c>
      <c r="Q94" s="65" t="str">
        <f>IF(J94/I94&lt;0.5,"Bitte prüfen","")</f>
        <v/>
      </c>
      <c r="R94" s="65" t="str">
        <f>IF(J94/I94&gt;2.5,"Bitte prüfen","")</f>
        <v/>
      </c>
      <c r="S94" s="78" t="str">
        <f>IF(K94&lt;0,"Bitte prüfen",IF(K94&gt;1.5,"Bitte prüfen",""))</f>
        <v/>
      </c>
    </row>
    <row r="95" spans="1:19" x14ac:dyDescent="0.25">
      <c r="A95" s="13"/>
      <c r="B95" s="96"/>
      <c r="C95" s="99"/>
      <c r="D95" s="99"/>
      <c r="E95" s="128"/>
      <c r="F95" s="128" t="s">
        <v>247</v>
      </c>
      <c r="G95" s="138"/>
      <c r="H95" s="126"/>
      <c r="I95" s="141"/>
      <c r="J95" s="75"/>
      <c r="K95" s="76"/>
      <c r="L95" s="77"/>
      <c r="M95" s="77"/>
      <c r="N95" s="64"/>
      <c r="P95" s="66"/>
      <c r="Q95" s="66"/>
      <c r="R95" s="66"/>
      <c r="S95" s="79"/>
    </row>
    <row r="96" spans="1:19" x14ac:dyDescent="0.25">
      <c r="A96" s="106">
        <f>MAX(A93:A95)+1</f>
        <v>47</v>
      </c>
      <c r="B96" s="26" t="s">
        <v>228</v>
      </c>
      <c r="C96" s="23" t="s">
        <v>122</v>
      </c>
      <c r="D96" s="10"/>
      <c r="E96" s="113">
        <v>2</v>
      </c>
      <c r="F96" s="127" t="s">
        <v>13</v>
      </c>
      <c r="G96" s="114">
        <v>4</v>
      </c>
      <c r="H96" s="115" t="s">
        <v>14</v>
      </c>
      <c r="I96" s="123">
        <f>E96/G96*I$1</f>
        <v>2.0833333333333332E-2</v>
      </c>
      <c r="J96" s="72">
        <v>2.0833333333333332E-2</v>
      </c>
      <c r="K96" s="80">
        <v>0.5</v>
      </c>
      <c r="L96" s="87">
        <f>M94</f>
        <v>43836.354166666664</v>
      </c>
      <c r="M96" s="87">
        <f>L96+J96*(1-K96)</f>
        <v>43836.364583333328</v>
      </c>
      <c r="N96" s="63"/>
      <c r="P96" s="65" t="str">
        <f>IF(L96=0,"Bitte prüfen","")</f>
        <v/>
      </c>
      <c r="Q96" s="65" t="str">
        <f>IF(J96/I96&lt;0.5,"Bitte prüfen","")</f>
        <v/>
      </c>
      <c r="R96" s="65" t="str">
        <f>IF(J96/I96&gt;2.5,"Bitte prüfen","")</f>
        <v/>
      </c>
      <c r="S96" s="78" t="str">
        <f>IF(K96&lt;0,"Bitte prüfen",IF(K96&gt;1.5,"Bitte prüfen",""))</f>
        <v/>
      </c>
    </row>
    <row r="97" spans="1:19" x14ac:dyDescent="0.25">
      <c r="A97" s="13"/>
      <c r="B97" s="33" t="s">
        <v>229</v>
      </c>
      <c r="C97" s="32" t="s">
        <v>123</v>
      </c>
      <c r="D97" s="15"/>
      <c r="E97" s="117"/>
      <c r="F97" s="128" t="s">
        <v>247</v>
      </c>
      <c r="G97" s="118"/>
      <c r="H97" s="119"/>
      <c r="I97" s="120"/>
      <c r="J97" s="75"/>
      <c r="K97" s="76"/>
      <c r="L97" s="77"/>
      <c r="M97" s="77"/>
      <c r="N97" s="64"/>
      <c r="P97" s="66"/>
      <c r="Q97" s="66"/>
      <c r="R97" s="66"/>
      <c r="S97" s="79"/>
    </row>
    <row r="98" spans="1:19" x14ac:dyDescent="0.25">
      <c r="A98" s="106">
        <f t="shared" si="13"/>
        <v>48</v>
      </c>
      <c r="B98" s="9" t="s">
        <v>124</v>
      </c>
      <c r="C98" s="23" t="s">
        <v>25</v>
      </c>
      <c r="D98" s="10"/>
      <c r="E98" s="113">
        <v>90</v>
      </c>
      <c r="F98" s="139" t="s">
        <v>27</v>
      </c>
      <c r="G98" s="114">
        <v>60</v>
      </c>
      <c r="H98" s="149" t="s">
        <v>31</v>
      </c>
      <c r="I98" s="123">
        <f>E98/G98*I$1</f>
        <v>6.25E-2</v>
      </c>
      <c r="J98" s="72">
        <v>6.25E-2</v>
      </c>
      <c r="K98" s="80">
        <v>0</v>
      </c>
      <c r="L98" s="87">
        <f>M96</f>
        <v>43836.364583333328</v>
      </c>
      <c r="M98" s="87">
        <f>L98+J98*(1-K98)</f>
        <v>43836.427083333328</v>
      </c>
      <c r="N98" s="63"/>
      <c r="P98" s="65" t="str">
        <f>IF(L98=0,"Bitte prüfen","")</f>
        <v/>
      </c>
      <c r="Q98" s="65" t="str">
        <f>IF(J98/I98&lt;0.5,"Bitte prüfen","")</f>
        <v/>
      </c>
      <c r="R98" s="65" t="str">
        <f>IF(J98/I98&gt;2.5,"Bitte prüfen","")</f>
        <v/>
      </c>
      <c r="S98" s="78" t="str">
        <f>IF(K98&lt;0,"Bitte prüfen",IF(K98&gt;1.5,"Bitte prüfen",""))</f>
        <v/>
      </c>
    </row>
    <row r="99" spans="1:19" x14ac:dyDescent="0.25">
      <c r="A99" s="13"/>
      <c r="B99" s="19"/>
      <c r="C99" s="24"/>
      <c r="D99" s="24"/>
      <c r="E99" s="117"/>
      <c r="F99" s="140"/>
      <c r="G99" s="118"/>
      <c r="H99" s="119"/>
      <c r="I99" s="120"/>
      <c r="J99" s="75"/>
      <c r="K99" s="76"/>
      <c r="L99" s="77"/>
      <c r="M99" s="77"/>
      <c r="N99" s="64"/>
      <c r="P99" s="66"/>
      <c r="Q99" s="66"/>
      <c r="R99" s="66"/>
      <c r="S99" s="79"/>
    </row>
    <row r="100" spans="1:19" ht="39.6" x14ac:dyDescent="0.25">
      <c r="A100" s="106">
        <f t="shared" ref="A100" si="22">MAX(A98:A99)+1</f>
        <v>49</v>
      </c>
      <c r="B100" s="9" t="s">
        <v>125</v>
      </c>
      <c r="C100" s="23" t="s">
        <v>241</v>
      </c>
      <c r="D100" s="10" t="s">
        <v>242</v>
      </c>
      <c r="E100" s="113">
        <v>1</v>
      </c>
      <c r="F100" s="139" t="s">
        <v>13</v>
      </c>
      <c r="G100" s="114">
        <v>2</v>
      </c>
      <c r="H100" s="149" t="s">
        <v>14</v>
      </c>
      <c r="I100" s="123">
        <f>E100/G100*I$1</f>
        <v>2.0833333333333332E-2</v>
      </c>
      <c r="J100" s="72">
        <v>2.0833333333333332E-2</v>
      </c>
      <c r="K100" s="80">
        <v>0</v>
      </c>
      <c r="L100" s="87">
        <f>M98</f>
        <v>43836.427083333328</v>
      </c>
      <c r="M100" s="87">
        <f>L100+J100*(1-K100)</f>
        <v>43836.447916666664</v>
      </c>
      <c r="N100" s="63"/>
      <c r="P100" s="65" t="str">
        <f>IF(L100=0,"Bitte prüfen","")</f>
        <v/>
      </c>
      <c r="Q100" s="65" t="str">
        <f>IF(J100/I100&lt;0.5,"Bitte prüfen","")</f>
        <v/>
      </c>
      <c r="R100" s="65" t="str">
        <f>IF(J100/I100&gt;2.5,"Bitte prüfen","")</f>
        <v/>
      </c>
      <c r="S100" s="78" t="str">
        <f t="shared" ref="S100:S106" si="23">IF(K100&lt;0,"Bitte prüfen",IF(K100&gt;1.5,"Bitte prüfen",""))</f>
        <v/>
      </c>
    </row>
    <row r="101" spans="1:19" ht="26.4" x14ac:dyDescent="0.25">
      <c r="A101" s="13"/>
      <c r="B101" s="19"/>
      <c r="C101" s="24"/>
      <c r="D101" s="24"/>
      <c r="E101" s="117"/>
      <c r="F101" s="140" t="s">
        <v>247</v>
      </c>
      <c r="G101" s="118"/>
      <c r="H101" s="119"/>
      <c r="I101" s="120"/>
      <c r="J101" s="75"/>
      <c r="K101" s="76"/>
      <c r="L101" s="77"/>
      <c r="M101" s="77"/>
      <c r="N101" s="64"/>
      <c r="P101" s="66"/>
      <c r="Q101" s="66"/>
      <c r="R101" s="66"/>
      <c r="S101" s="79"/>
    </row>
    <row r="102" spans="1:19" ht="79.2" x14ac:dyDescent="0.25">
      <c r="A102" s="106">
        <f t="shared" ref="A102" si="24">MAX(A98:A101)+1</f>
        <v>50</v>
      </c>
      <c r="B102" s="9" t="s">
        <v>274</v>
      </c>
      <c r="C102" s="10" t="s">
        <v>126</v>
      </c>
      <c r="D102" s="10" t="s">
        <v>127</v>
      </c>
      <c r="E102" s="113">
        <v>6</v>
      </c>
      <c r="F102" s="139" t="s">
        <v>13</v>
      </c>
      <c r="G102" s="114">
        <v>4</v>
      </c>
      <c r="H102" s="115" t="s">
        <v>14</v>
      </c>
      <c r="I102" s="123">
        <f>E102/G102*I$1</f>
        <v>6.25E-2</v>
      </c>
      <c r="J102" s="72">
        <v>6.25E-2</v>
      </c>
      <c r="K102" s="80">
        <v>0.66</v>
      </c>
      <c r="L102" s="87">
        <f>M100</f>
        <v>43836.447916666664</v>
      </c>
      <c r="M102" s="87">
        <f>L102+J102*(1-K102)</f>
        <v>43836.469166666662</v>
      </c>
      <c r="N102" s="63"/>
      <c r="P102" s="65" t="str">
        <f>IF(L102=0,"Bitte prüfen","")</f>
        <v/>
      </c>
      <c r="Q102" s="65" t="str">
        <f>IF(J102/I102&lt;0.5,"Bitte prüfen","")</f>
        <v/>
      </c>
      <c r="R102" s="65" t="str">
        <f>IF(J102/I102&gt;2.5,"Bitte prüfen","")</f>
        <v/>
      </c>
      <c r="S102" s="78" t="str">
        <f t="shared" si="23"/>
        <v/>
      </c>
    </row>
    <row r="103" spans="1:19" x14ac:dyDescent="0.25">
      <c r="A103" s="13"/>
      <c r="B103" s="14"/>
      <c r="C103" s="15"/>
      <c r="D103" s="15"/>
      <c r="E103" s="117"/>
      <c r="F103" s="140"/>
      <c r="G103" s="118"/>
      <c r="H103" s="119"/>
      <c r="I103" s="120"/>
      <c r="J103" s="75"/>
      <c r="K103" s="76"/>
      <c r="L103" s="77"/>
      <c r="M103" s="77"/>
      <c r="N103" s="64"/>
      <c r="P103" s="66"/>
      <c r="Q103" s="66"/>
      <c r="R103" s="66"/>
      <c r="S103" s="79"/>
    </row>
    <row r="104" spans="1:19" ht="39.6" x14ac:dyDescent="0.25">
      <c r="A104" s="106">
        <f t="shared" ref="A104" si="25">MAX(A100:A103)+1</f>
        <v>51</v>
      </c>
      <c r="B104" s="20" t="s">
        <v>261</v>
      </c>
      <c r="C104" s="47" t="s">
        <v>262</v>
      </c>
      <c r="D104" s="10"/>
      <c r="E104" s="121">
        <v>2</v>
      </c>
      <c r="F104" s="121" t="s">
        <v>17</v>
      </c>
      <c r="G104" s="122">
        <v>4</v>
      </c>
      <c r="H104" s="115" t="s">
        <v>18</v>
      </c>
      <c r="I104" s="123">
        <f>E104/G104*I$1</f>
        <v>2.0833333333333332E-2</v>
      </c>
      <c r="J104" s="72">
        <v>2.0833333333333332E-2</v>
      </c>
      <c r="K104" s="80">
        <v>0.5</v>
      </c>
      <c r="L104" s="87">
        <f>M102</f>
        <v>43836.469166666662</v>
      </c>
      <c r="M104" s="87">
        <f>L104+J104*(1-K104)</f>
        <v>43836.479583333326</v>
      </c>
      <c r="N104" s="63"/>
      <c r="P104" s="65" t="str">
        <f>IF(L104=0,"Bitte prüfen","")</f>
        <v/>
      </c>
      <c r="Q104" s="65" t="str">
        <f>IF(J104/I104&lt;0.5,"Bitte prüfen","")</f>
        <v/>
      </c>
      <c r="R104" s="65" t="str">
        <f>IF(J104/I104&gt;2.5,"Bitte prüfen","")</f>
        <v/>
      </c>
      <c r="S104" s="78" t="str">
        <f t="shared" si="23"/>
        <v/>
      </c>
    </row>
    <row r="105" spans="1:19" x14ac:dyDescent="0.25">
      <c r="A105" s="13"/>
      <c r="B105" s="33"/>
      <c r="C105" s="56"/>
      <c r="D105" s="15"/>
      <c r="E105" s="135"/>
      <c r="F105" s="135"/>
      <c r="G105" s="136"/>
      <c r="H105" s="119"/>
      <c r="I105" s="120"/>
      <c r="J105" s="75"/>
      <c r="K105" s="76"/>
      <c r="L105" s="77"/>
      <c r="M105" s="77"/>
      <c r="N105" s="64"/>
      <c r="P105" s="66"/>
      <c r="Q105" s="66"/>
      <c r="R105" s="66"/>
      <c r="S105" s="79"/>
    </row>
    <row r="106" spans="1:19" x14ac:dyDescent="0.25">
      <c r="A106" s="106">
        <f t="shared" ref="A106" si="26">MAX(A102:A105)+1</f>
        <v>52</v>
      </c>
      <c r="B106" s="9" t="s">
        <v>128</v>
      </c>
      <c r="C106" s="152" t="s">
        <v>263</v>
      </c>
      <c r="D106" s="10"/>
      <c r="E106" s="121">
        <v>1</v>
      </c>
      <c r="F106" s="121" t="s">
        <v>17</v>
      </c>
      <c r="G106" s="122">
        <v>2</v>
      </c>
      <c r="H106" s="115" t="s">
        <v>18</v>
      </c>
      <c r="I106" s="123">
        <f>E106/G106*I$1</f>
        <v>2.0833333333333332E-2</v>
      </c>
      <c r="J106" s="72">
        <v>2.0833333333333332E-2</v>
      </c>
      <c r="K106" s="80">
        <v>0.5</v>
      </c>
      <c r="L106" s="87">
        <f>M104</f>
        <v>43836.479583333326</v>
      </c>
      <c r="M106" s="87">
        <f>L106+J106*(1-K106)</f>
        <v>43836.489999999991</v>
      </c>
      <c r="N106" s="63"/>
      <c r="P106" s="65" t="str">
        <f>IF(L106=0,"Bitte prüfen","")</f>
        <v/>
      </c>
      <c r="Q106" s="65" t="str">
        <f>IF(J106/I106&lt;0.5,"Bitte prüfen","")</f>
        <v/>
      </c>
      <c r="R106" s="65" t="str">
        <f>IF(J106/I106&gt;2.5,"Bitte prüfen","")</f>
        <v/>
      </c>
      <c r="S106" s="78" t="str">
        <f t="shared" si="23"/>
        <v/>
      </c>
    </row>
    <row r="107" spans="1:19" x14ac:dyDescent="0.25">
      <c r="A107" s="13"/>
      <c r="B107" s="14"/>
      <c r="C107" s="50"/>
      <c r="D107" s="15"/>
      <c r="E107" s="135"/>
      <c r="F107" s="135"/>
      <c r="G107" s="125"/>
      <c r="H107" s="119"/>
      <c r="I107" s="120"/>
      <c r="J107" s="75"/>
      <c r="K107" s="76"/>
      <c r="L107" s="77"/>
      <c r="M107" s="77"/>
      <c r="N107" s="86">
        <f>M106-L1</f>
        <v>3.5316666666549281</v>
      </c>
      <c r="P107" s="66"/>
      <c r="Q107" s="66"/>
      <c r="R107" s="66"/>
      <c r="S107" s="79"/>
    </row>
    <row r="108" spans="1:19" x14ac:dyDescent="0.25">
      <c r="A108" s="29"/>
      <c r="B108" s="29"/>
      <c r="C108" s="29"/>
      <c r="D108" s="29"/>
      <c r="G108" s="11"/>
      <c r="H108" s="62"/>
      <c r="I108" s="11"/>
      <c r="J108" s="29"/>
      <c r="K108" s="29"/>
      <c r="L108" s="29"/>
      <c r="M108" s="29"/>
      <c r="N108" s="29"/>
    </row>
    <row r="109" spans="1:19" x14ac:dyDescent="0.25">
      <c r="A109" s="29"/>
      <c r="B109" s="29"/>
      <c r="C109" s="29"/>
      <c r="D109" s="29"/>
      <c r="G109" s="11"/>
      <c r="H109" s="62"/>
      <c r="I109" s="11"/>
      <c r="J109" s="29"/>
      <c r="K109" s="29"/>
      <c r="L109" s="29"/>
      <c r="M109" s="29"/>
      <c r="N109" s="29"/>
    </row>
    <row r="110" spans="1:19" x14ac:dyDescent="0.25">
      <c r="A110" s="29"/>
      <c r="B110" s="29"/>
      <c r="C110" s="29"/>
      <c r="D110" s="29"/>
      <c r="G110" s="11"/>
      <c r="H110" s="62"/>
      <c r="I110" s="11"/>
      <c r="J110" s="29"/>
      <c r="K110" s="29"/>
      <c r="L110" s="29"/>
      <c r="M110" s="29"/>
      <c r="N110" s="29"/>
    </row>
    <row r="111" spans="1:19" x14ac:dyDescent="0.25">
      <c r="A111" s="29"/>
      <c r="B111" s="29"/>
      <c r="C111" s="29"/>
      <c r="D111" s="29"/>
      <c r="G111" s="11"/>
      <c r="H111" s="62"/>
      <c r="I111" s="11"/>
      <c r="J111" s="29"/>
      <c r="K111" s="29"/>
      <c r="L111" s="29"/>
      <c r="M111" s="12"/>
      <c r="N111" s="29"/>
    </row>
    <row r="112" spans="1:19" x14ac:dyDescent="0.25">
      <c r="A112" s="29"/>
      <c r="B112" s="29"/>
      <c r="C112" s="29"/>
      <c r="D112" s="29"/>
      <c r="J112" s="22"/>
      <c r="K112" s="11"/>
      <c r="L112" s="12"/>
      <c r="N112" s="29"/>
    </row>
    <row r="113" spans="10:12" x14ac:dyDescent="0.25">
      <c r="J113" s="22"/>
      <c r="K113" s="11"/>
      <c r="L113" s="12"/>
    </row>
  </sheetData>
  <mergeCells count="2">
    <mergeCell ref="L1:M1"/>
    <mergeCell ref="J1:K1"/>
  </mergeCells>
  <pageMargins left="0.51181102362204722" right="0.11811023622047245" top="0.78740157480314965" bottom="0.78740157480314965" header="0.31496062992125984" footer="0.31496062992125984"/>
  <pageSetup paperSize="8" scale="85" orientation="landscape" horizontalDpi="4294967295" verticalDpi="4294967295" r:id="rId1"/>
  <headerFooter>
    <oddHeader>&amp;L&amp;"DB Office,Fett"Bauzeiten- und Sperrzeitenkatalog</oddHeader>
    <oddFooter>&amp;L&amp;F /
&amp;A&amp;C&amp;P / &amp;N&amp;RRev-Index: 1.0
Gültig ab: 01.05.2021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228"/>
  <sheetViews>
    <sheetView topLeftCell="D1" zoomScaleNormal="100" workbookViewId="0"/>
  </sheetViews>
  <sheetFormatPr baseColWidth="10" defaultRowHeight="13.2" x14ac:dyDescent="0.25"/>
  <cols>
    <col min="1" max="1" width="6.19921875" customWidth="1"/>
    <col min="2" max="2" width="25.09765625" customWidth="1"/>
    <col min="3" max="3" width="10" customWidth="1"/>
    <col min="4" max="4" width="25.59765625" customWidth="1"/>
    <col min="5" max="5" width="9.296875" style="1" customWidth="1"/>
    <col min="6" max="6" width="10.09765625" style="1" customWidth="1"/>
    <col min="7" max="7" width="9.69921875" style="2" customWidth="1"/>
    <col min="8" max="8" width="13.09765625" style="3" customWidth="1"/>
    <col min="9" max="9" width="8.09765625" style="4" customWidth="1"/>
    <col min="10" max="10" width="9.09765625" style="5" customWidth="1"/>
    <col min="11" max="11" width="9.19921875" style="1" customWidth="1"/>
    <col min="12" max="13" width="17.3984375" style="6" customWidth="1"/>
    <col min="14" max="14" width="8.19921875" customWidth="1"/>
    <col min="15" max="15" width="0.8984375" customWidth="1"/>
    <col min="16" max="16" width="14.59765625" customWidth="1"/>
    <col min="17" max="18" width="9.59765625" style="7" customWidth="1"/>
    <col min="19" max="19" width="10.296875" customWidth="1"/>
  </cols>
  <sheetData>
    <row r="1" spans="1:19" ht="37.799999999999997" customHeight="1" x14ac:dyDescent="0.25">
      <c r="A1" s="166" t="s">
        <v>0</v>
      </c>
      <c r="B1" s="168" t="s">
        <v>187</v>
      </c>
      <c r="C1" s="43"/>
      <c r="H1" s="165" t="s">
        <v>286</v>
      </c>
      <c r="I1" s="163">
        <v>4.1666666666666664E-2</v>
      </c>
      <c r="J1" s="212" t="s">
        <v>246</v>
      </c>
      <c r="K1" s="212"/>
      <c r="L1" s="211">
        <v>43832.958333333336</v>
      </c>
      <c r="M1" s="211"/>
      <c r="Q1"/>
      <c r="R1"/>
    </row>
    <row r="2" spans="1:19" ht="55.2" x14ac:dyDescent="0.25">
      <c r="A2" s="164" t="s">
        <v>283</v>
      </c>
      <c r="B2" s="157" t="s">
        <v>2</v>
      </c>
      <c r="C2" s="157" t="s">
        <v>3</v>
      </c>
      <c r="D2" s="157" t="s">
        <v>4</v>
      </c>
      <c r="E2" s="157" t="s">
        <v>217</v>
      </c>
      <c r="F2" s="157" t="s">
        <v>284</v>
      </c>
      <c r="G2" s="158" t="s">
        <v>285</v>
      </c>
      <c r="H2" s="159" t="s">
        <v>256</v>
      </c>
      <c r="I2" s="157" t="s">
        <v>5</v>
      </c>
      <c r="J2" s="157" t="s">
        <v>6</v>
      </c>
      <c r="K2" s="157" t="s">
        <v>222</v>
      </c>
      <c r="L2" s="157" t="s">
        <v>7</v>
      </c>
      <c r="M2" s="157" t="s">
        <v>8</v>
      </c>
      <c r="N2" s="157" t="s">
        <v>218</v>
      </c>
      <c r="O2" s="160"/>
      <c r="P2" s="161" t="s">
        <v>9</v>
      </c>
      <c r="Q2" s="161" t="s">
        <v>243</v>
      </c>
      <c r="R2" s="161" t="s">
        <v>244</v>
      </c>
      <c r="S2" s="162" t="s">
        <v>10</v>
      </c>
    </row>
    <row r="3" spans="1:19" s="199" customFormat="1" ht="15" customHeight="1" x14ac:dyDescent="0.25">
      <c r="A3" s="206">
        <v>1</v>
      </c>
      <c r="B3" s="207">
        <v>2</v>
      </c>
      <c r="C3" s="207">
        <v>3</v>
      </c>
      <c r="D3" s="207">
        <v>4</v>
      </c>
      <c r="E3" s="207">
        <v>5</v>
      </c>
      <c r="F3" s="207">
        <v>6</v>
      </c>
      <c r="G3" s="207">
        <v>7</v>
      </c>
      <c r="H3" s="207">
        <v>8</v>
      </c>
      <c r="I3" s="207">
        <v>9</v>
      </c>
      <c r="J3" s="207">
        <v>10</v>
      </c>
      <c r="K3" s="207">
        <v>11</v>
      </c>
      <c r="L3" s="207">
        <v>12</v>
      </c>
      <c r="M3" s="207">
        <v>13</v>
      </c>
      <c r="N3" s="207">
        <v>14</v>
      </c>
      <c r="O3" s="198"/>
      <c r="P3" s="209">
        <v>15</v>
      </c>
      <c r="Q3" s="209">
        <v>16</v>
      </c>
      <c r="R3" s="209">
        <v>17</v>
      </c>
      <c r="S3" s="209">
        <v>18</v>
      </c>
    </row>
    <row r="4" spans="1:19" ht="105.6" x14ac:dyDescent="0.25">
      <c r="A4" s="8">
        <v>0</v>
      </c>
      <c r="B4" s="9" t="s">
        <v>11</v>
      </c>
      <c r="C4" s="44"/>
      <c r="D4" s="10" t="s">
        <v>277</v>
      </c>
      <c r="E4" s="113"/>
      <c r="F4" s="113"/>
      <c r="G4" s="114"/>
      <c r="H4" s="115"/>
      <c r="I4" s="123"/>
      <c r="J4" s="72"/>
      <c r="K4" s="73"/>
      <c r="L4" s="74"/>
      <c r="M4" s="74"/>
      <c r="N4" s="92">
        <v>0</v>
      </c>
      <c r="P4" s="78" t="str">
        <f>IF(L4=0,"Bitte prüfen","")</f>
        <v>Bitte prüfen</v>
      </c>
      <c r="Q4" s="78" t="e">
        <f>IF(J4/I4&lt;0.5,"Bitte prüfen","")</f>
        <v>#DIV/0!</v>
      </c>
      <c r="R4" s="78" t="e">
        <f>IF(J4/I4&gt;2.5,"Bitte prüfen","")</f>
        <v>#DIV/0!</v>
      </c>
      <c r="S4" s="78" t="str">
        <f>IF(K4&lt;0,"Bitte prüfen",IF(K4&gt;1.5,"Bitte prüfen",""))</f>
        <v/>
      </c>
    </row>
    <row r="5" spans="1:19" x14ac:dyDescent="0.25">
      <c r="A5" s="13"/>
      <c r="B5" s="14"/>
      <c r="C5" s="45"/>
      <c r="D5" s="15"/>
      <c r="E5" s="117"/>
      <c r="F5" s="117"/>
      <c r="G5" s="118"/>
      <c r="H5" s="119"/>
      <c r="I5" s="120"/>
      <c r="J5" s="75"/>
      <c r="K5" s="76"/>
      <c r="L5" s="77"/>
      <c r="M5" s="77"/>
      <c r="N5" s="68"/>
      <c r="P5" s="79"/>
      <c r="Q5" s="79"/>
      <c r="R5" s="79"/>
      <c r="S5" s="79"/>
    </row>
    <row r="6" spans="1:19" x14ac:dyDescent="0.25">
      <c r="A6" s="106">
        <f>MAX(A4:A5)+1</f>
        <v>1</v>
      </c>
      <c r="B6" s="9" t="s">
        <v>12</v>
      </c>
      <c r="C6" s="152" t="s">
        <v>258</v>
      </c>
      <c r="D6" s="10" t="s">
        <v>276</v>
      </c>
      <c r="E6" s="121">
        <v>1</v>
      </c>
      <c r="F6" s="121" t="s">
        <v>17</v>
      </c>
      <c r="G6" s="122">
        <v>2</v>
      </c>
      <c r="H6" s="115" t="s">
        <v>18</v>
      </c>
      <c r="I6" s="123">
        <f>E6/G6*I$1</f>
        <v>2.0833333333333332E-2</v>
      </c>
      <c r="J6" s="72">
        <v>2.0833333333333332E-2</v>
      </c>
      <c r="K6" s="80">
        <v>0.5</v>
      </c>
      <c r="L6" s="87">
        <f>L1</f>
        <v>43832.958333333336</v>
      </c>
      <c r="M6" s="87">
        <f t="shared" ref="M6" si="0">L6+J6*(1-K6)</f>
        <v>43832.96875</v>
      </c>
      <c r="N6" s="88">
        <v>1</v>
      </c>
      <c r="P6" s="78" t="str">
        <f>IF(L6=0,"Bitte prüfen","")</f>
        <v/>
      </c>
      <c r="Q6" s="78" t="str">
        <f>IF(J6/I6&lt;0.5,"Bitte prüfen","")</f>
        <v/>
      </c>
      <c r="R6" s="78" t="str">
        <f>IF(J6/I6&gt;2.5,"Bitte prüfen","")</f>
        <v/>
      </c>
      <c r="S6" s="78" t="str">
        <f>IF(K6&lt;0,"Bitte prüfen",IF(K6&gt;1.5,"Bitte prüfen",""))</f>
        <v/>
      </c>
    </row>
    <row r="7" spans="1:19" x14ac:dyDescent="0.25">
      <c r="A7" s="13"/>
      <c r="B7" s="14"/>
      <c r="C7" s="151"/>
      <c r="D7" s="15"/>
      <c r="E7" s="124"/>
      <c r="F7" s="124"/>
      <c r="G7" s="125"/>
      <c r="H7" s="126"/>
      <c r="I7" s="120"/>
      <c r="J7" s="75"/>
      <c r="K7" s="76"/>
      <c r="L7" s="77"/>
      <c r="M7" s="77"/>
      <c r="N7" s="64"/>
      <c r="P7" s="79"/>
      <c r="Q7" s="79"/>
      <c r="R7" s="79"/>
      <c r="S7" s="79"/>
    </row>
    <row r="8" spans="1:19" ht="39.6" x14ac:dyDescent="0.25">
      <c r="A8" s="106">
        <f>MAX(A4:A7)+1</f>
        <v>2</v>
      </c>
      <c r="B8" s="20" t="s">
        <v>259</v>
      </c>
      <c r="C8" s="47" t="s">
        <v>260</v>
      </c>
      <c r="D8" s="17" t="s">
        <v>130</v>
      </c>
      <c r="E8" s="121">
        <v>2</v>
      </c>
      <c r="F8" s="121" t="s">
        <v>17</v>
      </c>
      <c r="G8" s="122">
        <v>4</v>
      </c>
      <c r="H8" s="115" t="s">
        <v>18</v>
      </c>
      <c r="I8" s="123">
        <f>E8/G8*I$1</f>
        <v>2.0833333333333332E-2</v>
      </c>
      <c r="J8" s="72">
        <v>2.0833333333333332E-2</v>
      </c>
      <c r="K8" s="80">
        <v>0.5</v>
      </c>
      <c r="L8" s="87">
        <f>M6</f>
        <v>43832.96875</v>
      </c>
      <c r="M8" s="87">
        <f>L8+J8*(1-K8)</f>
        <v>43832.979166666664</v>
      </c>
      <c r="N8" s="63"/>
      <c r="P8" s="78" t="str">
        <f>IF(L8=0,"Bitte prüfen","")</f>
        <v/>
      </c>
      <c r="Q8" s="78" t="str">
        <f>IF(J8/I8&lt;0.5,"Bitte prüfen","")</f>
        <v/>
      </c>
      <c r="R8" s="78" t="str">
        <f>IF(J8/I8&gt;2.5,"Bitte prüfen","")</f>
        <v/>
      </c>
      <c r="S8" s="78" t="str">
        <f>IF(K8&lt;0,"Bitte prüfen",IF(K8&gt;1.5,"Bitte prüfen",""))</f>
        <v/>
      </c>
    </row>
    <row r="9" spans="1:19" x14ac:dyDescent="0.25">
      <c r="A9" s="13"/>
      <c r="B9" s="40"/>
      <c r="C9" s="41"/>
      <c r="D9" s="17"/>
      <c r="E9" s="124"/>
      <c r="F9" s="124"/>
      <c r="G9" s="125"/>
      <c r="H9" s="126"/>
      <c r="I9" s="120"/>
      <c r="J9" s="75"/>
      <c r="K9" s="76"/>
      <c r="L9" s="77"/>
      <c r="M9" s="77"/>
      <c r="N9" s="64"/>
      <c r="P9" s="79"/>
      <c r="Q9" s="79"/>
      <c r="R9" s="79"/>
      <c r="S9" s="79"/>
    </row>
    <row r="10" spans="1:19" ht="39.6" x14ac:dyDescent="0.25">
      <c r="A10" s="106">
        <f t="shared" ref="A10" si="1">MAX(A6:A9)+1</f>
        <v>3</v>
      </c>
      <c r="B10" s="94" t="s">
        <v>15</v>
      </c>
      <c r="C10" s="95" t="s">
        <v>216</v>
      </c>
      <c r="D10" s="81" t="s">
        <v>16</v>
      </c>
      <c r="E10" s="121">
        <v>3</v>
      </c>
      <c r="F10" s="127" t="s">
        <v>13</v>
      </c>
      <c r="G10" s="122">
        <v>3</v>
      </c>
      <c r="H10" s="115" t="s">
        <v>14</v>
      </c>
      <c r="I10" s="123">
        <f>E10/G10*I$1</f>
        <v>4.1666666666666664E-2</v>
      </c>
      <c r="J10" s="72">
        <v>4.1666666666666664E-2</v>
      </c>
      <c r="K10" s="80">
        <v>0.5</v>
      </c>
      <c r="L10" s="87">
        <f>M8</f>
        <v>43832.979166666664</v>
      </c>
      <c r="M10" s="87">
        <f>L10+J10*(1-K10)</f>
        <v>43833</v>
      </c>
      <c r="N10" s="63"/>
      <c r="P10" s="78" t="str">
        <f>IF(L10=0,"Bitte prüfen","")</f>
        <v/>
      </c>
      <c r="Q10" s="78" t="str">
        <f>IF(J10/I10&lt;0.5,"Bitte prüfen","")</f>
        <v/>
      </c>
      <c r="R10" s="78" t="str">
        <f>IF(J10/I10&gt;2.5,"Bitte prüfen","")</f>
        <v/>
      </c>
      <c r="S10" s="78" t="str">
        <f>IF(K10&lt;0,"Bitte prüfen",IF(K10&gt;1.5,"Bitte prüfen",""))</f>
        <v/>
      </c>
    </row>
    <row r="11" spans="1:19" x14ac:dyDescent="0.25">
      <c r="A11" s="13"/>
      <c r="B11" s="96"/>
      <c r="C11" s="100"/>
      <c r="D11" s="82"/>
      <c r="E11" s="128"/>
      <c r="F11" s="128" t="s">
        <v>247</v>
      </c>
      <c r="G11" s="138"/>
      <c r="H11" s="126"/>
      <c r="I11" s="120"/>
      <c r="J11" s="75"/>
      <c r="K11" s="76"/>
      <c r="L11" s="77"/>
      <c r="M11" s="77"/>
      <c r="N11" s="64"/>
      <c r="P11" s="79"/>
      <c r="Q11" s="79"/>
      <c r="R11" s="79"/>
      <c r="S11" s="79"/>
    </row>
    <row r="12" spans="1:19" ht="52.5" customHeight="1" x14ac:dyDescent="0.25">
      <c r="A12" s="106">
        <f t="shared" ref="A12" si="2">MAX(A8:A11)+1</f>
        <v>4</v>
      </c>
      <c r="B12" s="16" t="s">
        <v>219</v>
      </c>
      <c r="C12" s="47" t="s">
        <v>19</v>
      </c>
      <c r="D12" s="10" t="s">
        <v>266</v>
      </c>
      <c r="E12" s="113">
        <v>1</v>
      </c>
      <c r="F12" s="113" t="s">
        <v>13</v>
      </c>
      <c r="G12" s="114">
        <v>1</v>
      </c>
      <c r="H12" s="115" t="s">
        <v>14</v>
      </c>
      <c r="I12" s="123">
        <f>E12/G12*I$1</f>
        <v>4.1666666666666664E-2</v>
      </c>
      <c r="J12" s="72">
        <v>4.1666666666666664E-2</v>
      </c>
      <c r="K12" s="80">
        <v>1</v>
      </c>
      <c r="L12" s="87">
        <f>M10</f>
        <v>43833</v>
      </c>
      <c r="M12" s="87">
        <f>L12+J12*(1-K12)</f>
        <v>43833</v>
      </c>
      <c r="N12" s="89">
        <v>2</v>
      </c>
      <c r="P12" s="78" t="str">
        <f>IF(L12=0,"Bitte prüfen","")</f>
        <v/>
      </c>
      <c r="Q12" s="78" t="str">
        <f>IF(J12/I12&lt;0.5,"Bitte prüfen","")</f>
        <v/>
      </c>
      <c r="R12" s="78" t="str">
        <f>IF(J12/I12&gt;2.5,"Bitte prüfen","")</f>
        <v/>
      </c>
      <c r="S12" s="78" t="str">
        <f>IF(K12&lt;0,"Bitte prüfen",IF(K12&gt;1.5,"Bitte prüfen",""))</f>
        <v/>
      </c>
    </row>
    <row r="13" spans="1:19" x14ac:dyDescent="0.25">
      <c r="A13" s="13"/>
      <c r="B13" s="20"/>
      <c r="C13" s="47"/>
      <c r="D13" s="17"/>
      <c r="E13" s="128"/>
      <c r="F13" s="128"/>
      <c r="G13" s="138"/>
      <c r="H13" s="126"/>
      <c r="I13" s="120"/>
      <c r="J13" s="75"/>
      <c r="K13" s="76"/>
      <c r="L13" s="77"/>
      <c r="M13" s="77"/>
      <c r="N13" s="68"/>
      <c r="P13" s="79"/>
      <c r="Q13" s="79"/>
      <c r="R13" s="79"/>
      <c r="S13" s="79"/>
    </row>
    <row r="14" spans="1:19" ht="26.4" x14ac:dyDescent="0.25">
      <c r="A14" s="106">
        <f t="shared" ref="A14" si="3">MAX(A10:A13)+1</f>
        <v>5</v>
      </c>
      <c r="B14" s="26" t="s">
        <v>20</v>
      </c>
      <c r="C14" s="48" t="s">
        <v>21</v>
      </c>
      <c r="D14" s="10" t="s">
        <v>22</v>
      </c>
      <c r="E14" s="113">
        <v>2</v>
      </c>
      <c r="F14" s="113" t="s">
        <v>13</v>
      </c>
      <c r="G14" s="122">
        <v>1</v>
      </c>
      <c r="H14" s="115" t="s">
        <v>14</v>
      </c>
      <c r="I14" s="123">
        <f>E14/G14*I$1</f>
        <v>8.3333333333333329E-2</v>
      </c>
      <c r="J14" s="72">
        <v>8.3333333333333329E-2</v>
      </c>
      <c r="K14" s="80">
        <v>0.5</v>
      </c>
      <c r="L14" s="87">
        <f>M12</f>
        <v>43833</v>
      </c>
      <c r="M14" s="87">
        <f>L14+J14*(1-K14)</f>
        <v>43833.041666666664</v>
      </c>
      <c r="N14" s="67"/>
      <c r="P14" s="78" t="str">
        <f>IF(L14=0,"Bitte prüfen","")</f>
        <v/>
      </c>
      <c r="Q14" s="78" t="str">
        <f>IF(J14/I14&lt;0.5,"Bitte prüfen","")</f>
        <v/>
      </c>
      <c r="R14" s="78" t="str">
        <f>IF(J14/I14&gt;2.5,"Bitte prüfen","")</f>
        <v/>
      </c>
      <c r="S14" s="78" t="str">
        <f>IF(K14&lt;0,"Bitte prüfen",IF(K14&gt;1.5,"Bitte prüfen",""))</f>
        <v/>
      </c>
    </row>
    <row r="15" spans="1:19" ht="17.399999999999999" customHeight="1" x14ac:dyDescent="0.25">
      <c r="A15" s="13"/>
      <c r="B15" s="20"/>
      <c r="C15" s="47"/>
      <c r="D15" s="82" t="s">
        <v>267</v>
      </c>
      <c r="E15" s="128"/>
      <c r="F15" s="128"/>
      <c r="G15" s="138"/>
      <c r="H15" s="126"/>
      <c r="I15" s="120"/>
      <c r="J15" s="75"/>
      <c r="K15" s="76"/>
      <c r="L15" s="77"/>
      <c r="M15" s="77"/>
      <c r="N15" s="68"/>
      <c r="P15" s="79"/>
      <c r="Q15" s="79"/>
      <c r="R15" s="79"/>
      <c r="S15" s="79"/>
    </row>
    <row r="16" spans="1:19" ht="26.4" x14ac:dyDescent="0.25">
      <c r="A16" s="106">
        <f t="shared" ref="A16" si="4">MAX(A12:A15)+1</f>
        <v>6</v>
      </c>
      <c r="B16" s="9" t="s">
        <v>32</v>
      </c>
      <c r="C16" s="44" t="s">
        <v>33</v>
      </c>
      <c r="D16" s="10" t="s">
        <v>188</v>
      </c>
      <c r="E16" s="113">
        <v>4</v>
      </c>
      <c r="F16" s="113" t="s">
        <v>13</v>
      </c>
      <c r="G16" s="114">
        <v>6</v>
      </c>
      <c r="H16" s="115" t="s">
        <v>14</v>
      </c>
      <c r="I16" s="123">
        <f>E16/G16*I$1</f>
        <v>2.7777777777777776E-2</v>
      </c>
      <c r="J16" s="72">
        <v>3.125E-2</v>
      </c>
      <c r="K16" s="80">
        <v>0</v>
      </c>
      <c r="L16" s="87">
        <f>M14</f>
        <v>43833.041666666664</v>
      </c>
      <c r="M16" s="87">
        <f>L16+J16*(1-K16)</f>
        <v>43833.072916666664</v>
      </c>
      <c r="N16" s="67"/>
      <c r="P16" s="78" t="str">
        <f>IF(L16=0,"Bitte prüfen","")</f>
        <v/>
      </c>
      <c r="Q16" s="78" t="str">
        <f>IF(J16/I16&lt;0.5,"Bitte prüfen","")</f>
        <v/>
      </c>
      <c r="R16" s="78" t="str">
        <f>IF(J16/I16&gt;2.5,"Bitte prüfen","")</f>
        <v/>
      </c>
      <c r="S16" s="78" t="str">
        <f>IF(K16&lt;0,"Bitte prüfen",IF(K16&gt;1.5,"Bitte prüfen",""))</f>
        <v/>
      </c>
    </row>
    <row r="17" spans="1:19" x14ac:dyDescent="0.25">
      <c r="A17" s="13"/>
      <c r="B17" s="14"/>
      <c r="C17" s="45"/>
      <c r="D17" s="15"/>
      <c r="E17" s="128"/>
      <c r="F17" s="128"/>
      <c r="G17" s="138"/>
      <c r="H17" s="126"/>
      <c r="I17" s="120"/>
      <c r="J17" s="75"/>
      <c r="K17" s="76"/>
      <c r="L17" s="77"/>
      <c r="M17" s="77"/>
      <c r="N17" s="68"/>
      <c r="P17" s="79"/>
      <c r="Q17" s="79"/>
      <c r="R17" s="79"/>
      <c r="S17" s="79"/>
    </row>
    <row r="18" spans="1:19" ht="26.4" x14ac:dyDescent="0.25">
      <c r="A18" s="106">
        <f t="shared" ref="A18" si="5">MAX(A14:A17)+1</f>
        <v>7</v>
      </c>
      <c r="B18" s="16" t="s">
        <v>36</v>
      </c>
      <c r="C18" s="44" t="s">
        <v>37</v>
      </c>
      <c r="D18" s="17" t="s">
        <v>38</v>
      </c>
      <c r="E18" s="113">
        <v>60</v>
      </c>
      <c r="F18" s="113" t="s">
        <v>27</v>
      </c>
      <c r="G18" s="114">
        <v>150</v>
      </c>
      <c r="H18" s="115" t="s">
        <v>31</v>
      </c>
      <c r="I18" s="123">
        <f>E18/G18*I$1</f>
        <v>1.6666666666666666E-2</v>
      </c>
      <c r="J18" s="107">
        <v>2.0833333333333332E-2</v>
      </c>
      <c r="K18" s="108">
        <v>0.15</v>
      </c>
      <c r="L18" s="87">
        <f>M16</f>
        <v>43833.072916666664</v>
      </c>
      <c r="M18" s="87">
        <f>L18+J18*(1-K18)</f>
        <v>43833.090624999997</v>
      </c>
      <c r="N18" s="67"/>
      <c r="P18" s="78" t="str">
        <f>IF(L18=0,"Bitte prüfen","")</f>
        <v/>
      </c>
      <c r="Q18" s="78" t="str">
        <f>IF(J18/I18&lt;0.5,"Bitte prüfen","")</f>
        <v/>
      </c>
      <c r="R18" s="78" t="str">
        <f>IF(J18/I18&gt;2.5,"Bitte prüfen","")</f>
        <v/>
      </c>
      <c r="S18" s="78" t="str">
        <f>IF(K18&lt;0,"Bitte prüfen",IF(K18&gt;1.5,"Bitte prüfen",""))</f>
        <v/>
      </c>
    </row>
    <row r="19" spans="1:19" ht="17.399999999999999" customHeight="1" x14ac:dyDescent="0.25">
      <c r="A19" s="13"/>
      <c r="B19" s="16"/>
      <c r="C19" s="49"/>
      <c r="D19" s="109" t="s">
        <v>264</v>
      </c>
      <c r="E19" s="128"/>
      <c r="F19" s="128"/>
      <c r="G19" s="138"/>
      <c r="H19" s="126"/>
      <c r="I19" s="120"/>
      <c r="J19" s="75"/>
      <c r="K19" s="76"/>
      <c r="L19" s="77"/>
      <c r="M19" s="77"/>
      <c r="N19" s="68"/>
      <c r="P19" s="79"/>
      <c r="Q19" s="79"/>
      <c r="R19" s="79"/>
      <c r="S19" s="79"/>
    </row>
    <row r="20" spans="1:19" x14ac:dyDescent="0.25">
      <c r="A20" s="106">
        <f t="shared" ref="A20" si="6">MAX(A16:A19)+1</f>
        <v>8</v>
      </c>
      <c r="B20" s="9" t="s">
        <v>189</v>
      </c>
      <c r="C20" s="48" t="s">
        <v>45</v>
      </c>
      <c r="D20" s="10"/>
      <c r="E20" s="113">
        <v>60</v>
      </c>
      <c r="F20" s="113" t="s">
        <v>27</v>
      </c>
      <c r="G20" s="114">
        <v>60</v>
      </c>
      <c r="H20" s="115" t="s">
        <v>31</v>
      </c>
      <c r="I20" s="123">
        <f>E20/G20*I$1</f>
        <v>4.1666666666666664E-2</v>
      </c>
      <c r="J20" s="72">
        <v>4.1666666666666664E-2</v>
      </c>
      <c r="K20" s="80">
        <v>0</v>
      </c>
      <c r="L20" s="87">
        <f>M18</f>
        <v>43833.090624999997</v>
      </c>
      <c r="M20" s="87">
        <f>L20+J20*(1-K20)</f>
        <v>43833.132291666661</v>
      </c>
      <c r="N20" s="67"/>
      <c r="P20" s="78" t="str">
        <f>IF(L20=0,"Bitte prüfen","")</f>
        <v/>
      </c>
      <c r="Q20" s="78" t="str">
        <f>IF(J20/I20&lt;0.5,"Bitte prüfen","")</f>
        <v/>
      </c>
      <c r="R20" s="78" t="str">
        <f>IF(J20/I20&gt;2.5,"Bitte prüfen","")</f>
        <v/>
      </c>
      <c r="S20" s="78" t="str">
        <f>IF(K20&lt;0,"Bitte prüfen",IF(K20&gt;1.5,"Bitte prüfen",""))</f>
        <v/>
      </c>
    </row>
    <row r="21" spans="1:19" x14ac:dyDescent="0.25">
      <c r="A21" s="13"/>
      <c r="B21" s="14"/>
      <c r="C21" s="45"/>
      <c r="D21" s="15"/>
      <c r="E21" s="128"/>
      <c r="F21" s="128"/>
      <c r="G21" s="138"/>
      <c r="H21" s="126"/>
      <c r="I21" s="120"/>
      <c r="J21" s="75"/>
      <c r="K21" s="76"/>
      <c r="L21" s="77"/>
      <c r="M21" s="77"/>
      <c r="N21" s="68"/>
      <c r="P21" s="79"/>
      <c r="Q21" s="79"/>
      <c r="R21" s="79"/>
      <c r="S21" s="79"/>
    </row>
    <row r="22" spans="1:19" ht="26.4" x14ac:dyDescent="0.25">
      <c r="A22" s="106">
        <f t="shared" ref="A22" si="7">MAX(A18:A21)+1</f>
        <v>9</v>
      </c>
      <c r="B22" s="20" t="s">
        <v>190</v>
      </c>
      <c r="C22" s="49" t="s">
        <v>47</v>
      </c>
      <c r="D22" s="17" t="s">
        <v>191</v>
      </c>
      <c r="E22" s="113">
        <v>30</v>
      </c>
      <c r="F22" s="113" t="s">
        <v>27</v>
      </c>
      <c r="G22" s="114">
        <v>30</v>
      </c>
      <c r="H22" s="115" t="s">
        <v>31</v>
      </c>
      <c r="I22" s="123">
        <f>E22/G22*I$1</f>
        <v>4.1666666666666664E-2</v>
      </c>
      <c r="J22" s="72">
        <v>4.1666666666666664E-2</v>
      </c>
      <c r="K22" s="80">
        <v>0</v>
      </c>
      <c r="L22" s="87">
        <f>M20</f>
        <v>43833.132291666661</v>
      </c>
      <c r="M22" s="87">
        <f>L22+J22*(1-K22)</f>
        <v>43833.173958333326</v>
      </c>
      <c r="N22" s="67"/>
      <c r="P22" s="78" t="str">
        <f>IF(L22=0,"Bitte prüfen","")</f>
        <v/>
      </c>
      <c r="Q22" s="78" t="str">
        <f>IF(J22/I22&lt;0.5,"Bitte prüfen","")</f>
        <v/>
      </c>
      <c r="R22" s="78" t="str">
        <f>IF(J22/I22&gt;2.5,"Bitte prüfen","")</f>
        <v/>
      </c>
      <c r="S22" s="78" t="str">
        <f>IF(K22&lt;0,"Bitte prüfen",IF(K22&gt;1.5,"Bitte prüfen",""))</f>
        <v/>
      </c>
    </row>
    <row r="23" spans="1:19" ht="39.6" customHeight="1" x14ac:dyDescent="0.25">
      <c r="A23" s="13"/>
      <c r="B23" s="18"/>
      <c r="C23" s="46"/>
      <c r="D23" s="17"/>
      <c r="E23" s="128"/>
      <c r="F23" s="128"/>
      <c r="G23" s="138"/>
      <c r="H23" s="126"/>
      <c r="I23" s="120"/>
      <c r="J23" s="75"/>
      <c r="K23" s="76"/>
      <c r="L23" s="77"/>
      <c r="M23" s="77"/>
      <c r="N23" s="68"/>
      <c r="P23" s="79"/>
      <c r="Q23" s="79"/>
      <c r="R23" s="79"/>
      <c r="S23" s="79"/>
    </row>
    <row r="24" spans="1:19" ht="26.4" x14ac:dyDescent="0.25">
      <c r="A24" s="106">
        <f t="shared" ref="A24" si="8">MAX(A20:A23)+1</f>
        <v>10</v>
      </c>
      <c r="B24" s="9" t="s">
        <v>50</v>
      </c>
      <c r="C24" s="44" t="s">
        <v>51</v>
      </c>
      <c r="D24" s="10" t="s">
        <v>192</v>
      </c>
      <c r="E24" s="113">
        <v>60</v>
      </c>
      <c r="F24" s="113" t="s">
        <v>94</v>
      </c>
      <c r="G24" s="114">
        <v>30</v>
      </c>
      <c r="H24" s="115" t="s">
        <v>95</v>
      </c>
      <c r="I24" s="123">
        <f>E24/G24*I$1</f>
        <v>8.3333333333333329E-2</v>
      </c>
      <c r="J24" s="72">
        <v>8.3333333333333329E-2</v>
      </c>
      <c r="K24" s="80">
        <v>0</v>
      </c>
      <c r="L24" s="87">
        <f>M22</f>
        <v>43833.173958333326</v>
      </c>
      <c r="M24" s="87">
        <f>L24+J24*(1-K24)</f>
        <v>43833.257291666661</v>
      </c>
      <c r="N24" s="67"/>
      <c r="P24" s="78" t="str">
        <f>IF(L24=0,"Bitte prüfen","")</f>
        <v/>
      </c>
      <c r="Q24" s="78" t="str">
        <f>IF(J24/I24&lt;0.5,"Bitte prüfen","")</f>
        <v/>
      </c>
      <c r="R24" s="78" t="str">
        <f>IF(J24/I24&gt;2.5,"Bitte prüfen","")</f>
        <v/>
      </c>
      <c r="S24" s="78" t="str">
        <f>IF(K24&lt;0,"Bitte prüfen",IF(K24&gt;1.5,"Bitte prüfen",""))</f>
        <v/>
      </c>
    </row>
    <row r="25" spans="1:19" x14ac:dyDescent="0.25">
      <c r="A25" s="13"/>
      <c r="B25" s="14"/>
      <c r="C25" s="50"/>
      <c r="D25" s="24"/>
      <c r="E25" s="128"/>
      <c r="F25" s="128"/>
      <c r="G25" s="138"/>
      <c r="H25" s="126"/>
      <c r="I25" s="120"/>
      <c r="J25" s="75"/>
      <c r="K25" s="76"/>
      <c r="L25" s="77"/>
      <c r="M25" s="77"/>
      <c r="N25" s="68"/>
      <c r="P25" s="79"/>
      <c r="Q25" s="79"/>
      <c r="R25" s="79"/>
      <c r="S25" s="79"/>
    </row>
    <row r="26" spans="1:19" ht="26.4" x14ac:dyDescent="0.25">
      <c r="A26" s="106">
        <f t="shared" ref="A26" si="9">MAX(A22:A25)+1</f>
        <v>11</v>
      </c>
      <c r="B26" s="26" t="s">
        <v>193</v>
      </c>
      <c r="C26" s="51" t="s">
        <v>194</v>
      </c>
      <c r="D26" s="27"/>
      <c r="E26" s="113">
        <v>30</v>
      </c>
      <c r="F26" s="113" t="s">
        <v>195</v>
      </c>
      <c r="G26" s="114">
        <v>15</v>
      </c>
      <c r="H26" s="115" t="s">
        <v>196</v>
      </c>
      <c r="I26" s="123">
        <f>E26/G26*I$1</f>
        <v>8.3333333333333329E-2</v>
      </c>
      <c r="J26" s="72">
        <v>8.3333333333333329E-2</v>
      </c>
      <c r="K26" s="80">
        <v>0</v>
      </c>
      <c r="L26" s="87">
        <f>M24</f>
        <v>43833.257291666661</v>
      </c>
      <c r="M26" s="87">
        <f>L26+J26*(1-K26)</f>
        <v>43833.340624999997</v>
      </c>
      <c r="N26" s="67"/>
      <c r="P26" s="78" t="str">
        <f>IF(L26=0,"Bitte prüfen","")</f>
        <v/>
      </c>
      <c r="Q26" s="78" t="str">
        <f>IF(J26/I26&lt;0.5,"Bitte prüfen","")</f>
        <v/>
      </c>
      <c r="R26" s="78" t="str">
        <f>IF(J26/I26&gt;2.5,"Bitte prüfen","")</f>
        <v/>
      </c>
      <c r="S26" s="78" t="str">
        <f>IF(K26&lt;0,"Bitte prüfen",IF(K26&gt;1.5,"Bitte prüfen",""))</f>
        <v/>
      </c>
    </row>
    <row r="27" spans="1:19" x14ac:dyDescent="0.25">
      <c r="A27" s="13"/>
      <c r="B27" s="19"/>
      <c r="C27" s="51"/>
      <c r="D27" s="24"/>
      <c r="E27" s="128"/>
      <c r="F27" s="128"/>
      <c r="G27" s="138"/>
      <c r="H27" s="126"/>
      <c r="I27" s="120"/>
      <c r="J27" s="75"/>
      <c r="K27" s="76"/>
      <c r="L27" s="77"/>
      <c r="M27" s="77"/>
      <c r="N27" s="68"/>
      <c r="P27" s="79"/>
      <c r="Q27" s="79"/>
      <c r="R27" s="79"/>
      <c r="S27" s="79"/>
    </row>
    <row r="28" spans="1:19" ht="26.4" x14ac:dyDescent="0.25">
      <c r="A28" s="106">
        <f t="shared" ref="A28" si="10">MAX(A24:A27)+1</f>
        <v>12</v>
      </c>
      <c r="B28" s="26" t="s">
        <v>197</v>
      </c>
      <c r="C28" s="52" t="s">
        <v>198</v>
      </c>
      <c r="D28" s="27"/>
      <c r="E28" s="113">
        <v>20</v>
      </c>
      <c r="F28" s="113" t="s">
        <v>94</v>
      </c>
      <c r="G28" s="114">
        <v>10</v>
      </c>
      <c r="H28" s="115" t="s">
        <v>95</v>
      </c>
      <c r="I28" s="123">
        <f>E28/G28*I$1</f>
        <v>8.3333333333333329E-2</v>
      </c>
      <c r="J28" s="72">
        <v>8.3333333333333329E-2</v>
      </c>
      <c r="K28" s="80">
        <v>0</v>
      </c>
      <c r="L28" s="87">
        <f>M26</f>
        <v>43833.340624999997</v>
      </c>
      <c r="M28" s="87">
        <f>L28+J28*(1-K28)</f>
        <v>43833.423958333333</v>
      </c>
      <c r="N28" s="67"/>
      <c r="O28" s="25"/>
      <c r="P28" s="78" t="str">
        <f>IF(L28=0,"Bitte prüfen","")</f>
        <v/>
      </c>
      <c r="Q28" s="78" t="str">
        <f>IF(J28/I28&lt;0.5,"Bitte prüfen","")</f>
        <v/>
      </c>
      <c r="R28" s="78" t="str">
        <f>IF(J28/I28&gt;2.5,"Bitte prüfen","")</f>
        <v/>
      </c>
      <c r="S28" s="78" t="str">
        <f>IF(K28&lt;0,"Bitte prüfen",IF(K28&gt;1.5,"Bitte prüfen",""))</f>
        <v/>
      </c>
    </row>
    <row r="29" spans="1:19" x14ac:dyDescent="0.25">
      <c r="A29" s="13"/>
      <c r="B29" s="19"/>
      <c r="C29" s="53"/>
      <c r="D29" s="24"/>
      <c r="E29" s="128"/>
      <c r="F29" s="128"/>
      <c r="G29" s="138"/>
      <c r="H29" s="126"/>
      <c r="I29" s="120"/>
      <c r="J29" s="75"/>
      <c r="K29" s="76"/>
      <c r="L29" s="77"/>
      <c r="M29" s="77"/>
      <c r="N29" s="68"/>
      <c r="O29" s="25"/>
      <c r="P29" s="79"/>
      <c r="Q29" s="79"/>
      <c r="R29" s="79"/>
      <c r="S29" s="79"/>
    </row>
    <row r="30" spans="1:19" ht="57" customHeight="1" x14ac:dyDescent="0.25">
      <c r="A30" s="169">
        <f t="shared" ref="A30" si="11">MAX(A26:A29)+1</f>
        <v>13</v>
      </c>
      <c r="B30" s="9" t="s">
        <v>199</v>
      </c>
      <c r="C30" s="52" t="s">
        <v>200</v>
      </c>
      <c r="D30" s="10" t="s">
        <v>265</v>
      </c>
      <c r="E30" s="113">
        <v>360</v>
      </c>
      <c r="F30" s="113" t="s">
        <v>94</v>
      </c>
      <c r="G30" s="114">
        <v>40</v>
      </c>
      <c r="H30" s="115" t="s">
        <v>95</v>
      </c>
      <c r="I30" s="170">
        <f>E30/G30*I$1</f>
        <v>0.375</v>
      </c>
      <c r="J30" s="72">
        <v>0.375</v>
      </c>
      <c r="K30" s="80">
        <v>0.25</v>
      </c>
      <c r="L30" s="87">
        <f>M28</f>
        <v>43833.423958333333</v>
      </c>
      <c r="M30" s="87">
        <f>L30+J30*(1-K30)</f>
        <v>43833.705208333333</v>
      </c>
      <c r="N30" s="67"/>
      <c r="P30" s="78" t="str">
        <f>IF(L30=0,"Bitte prüfen","")</f>
        <v/>
      </c>
      <c r="Q30" s="78" t="str">
        <f>IF(J30/I30&lt;0.5,"Bitte prüfen","")</f>
        <v/>
      </c>
      <c r="R30" s="78" t="str">
        <f>IF(J30/I30&gt;2.5,"Bitte prüfen","")</f>
        <v/>
      </c>
      <c r="S30" s="78" t="str">
        <f>IF(K30&lt;0,"Bitte prüfen",IF(K30&gt;1.5,"Bitte prüfen",""))</f>
        <v/>
      </c>
    </row>
    <row r="31" spans="1:19" ht="4.2" customHeight="1" x14ac:dyDescent="0.25">
      <c r="A31" s="13"/>
      <c r="B31" s="14"/>
      <c r="C31" s="53"/>
      <c r="D31" s="15"/>
      <c r="E31" s="128"/>
      <c r="F31" s="128"/>
      <c r="G31" s="138"/>
      <c r="H31" s="126"/>
      <c r="I31" s="120"/>
      <c r="J31" s="75"/>
      <c r="K31" s="76"/>
      <c r="L31" s="77"/>
      <c r="M31" s="77"/>
      <c r="N31" s="68"/>
      <c r="P31" s="79"/>
      <c r="Q31" s="79"/>
      <c r="R31" s="79"/>
      <c r="S31" s="79"/>
    </row>
    <row r="32" spans="1:19" ht="39.6" x14ac:dyDescent="0.25">
      <c r="A32" s="106">
        <f t="shared" ref="A32" si="12">MAX(A28:A31)+1</f>
        <v>14</v>
      </c>
      <c r="B32" s="9" t="s">
        <v>230</v>
      </c>
      <c r="C32" s="52" t="s">
        <v>201</v>
      </c>
      <c r="D32" s="10"/>
      <c r="E32" s="113">
        <v>150</v>
      </c>
      <c r="F32" s="113" t="s">
        <v>94</v>
      </c>
      <c r="G32" s="114">
        <v>7.5</v>
      </c>
      <c r="H32" s="115" t="s">
        <v>95</v>
      </c>
      <c r="I32" s="123">
        <f>E32/G32*I$1</f>
        <v>0.83333333333333326</v>
      </c>
      <c r="J32" s="72">
        <v>0.83333333333333337</v>
      </c>
      <c r="K32" s="80">
        <v>0</v>
      </c>
      <c r="L32" s="87">
        <f>M30</f>
        <v>43833.705208333333</v>
      </c>
      <c r="M32" s="87">
        <f>L32+J32*(1-K32)</f>
        <v>43834.538541666669</v>
      </c>
      <c r="N32" s="90">
        <v>3</v>
      </c>
      <c r="P32" s="78" t="str">
        <f>IF(L32=0,"Bitte prüfen","")</f>
        <v/>
      </c>
      <c r="Q32" s="78" t="str">
        <f>IF(J32/I32&lt;0.5,"Bitte prüfen","")</f>
        <v/>
      </c>
      <c r="R32" s="78" t="str">
        <f>IF(J32/I32&gt;2.5,"Bitte prüfen","")</f>
        <v/>
      </c>
      <c r="S32" s="78" t="str">
        <f>IF(K32&lt;0,"Bitte prüfen",IF(K32&gt;1.5,"Bitte prüfen",""))</f>
        <v/>
      </c>
    </row>
    <row r="33" spans="1:19" ht="4.2" customHeight="1" x14ac:dyDescent="0.25">
      <c r="A33" s="13"/>
      <c r="B33" s="14"/>
      <c r="C33" s="53"/>
      <c r="D33" s="15"/>
      <c r="E33" s="128"/>
      <c r="F33" s="128"/>
      <c r="G33" s="138"/>
      <c r="H33" s="126"/>
      <c r="I33" s="120"/>
      <c r="J33" s="75"/>
      <c r="K33" s="76"/>
      <c r="L33" s="77"/>
      <c r="M33" s="77"/>
      <c r="N33" s="64"/>
      <c r="P33" s="79"/>
      <c r="Q33" s="79"/>
      <c r="R33" s="79"/>
      <c r="S33" s="79"/>
    </row>
    <row r="34" spans="1:19" ht="39.6" x14ac:dyDescent="0.25">
      <c r="A34" s="169">
        <f t="shared" ref="A34" si="13">MAX(A30:A33)+1</f>
        <v>15</v>
      </c>
      <c r="B34" s="9" t="s">
        <v>202</v>
      </c>
      <c r="C34" s="52" t="s">
        <v>200</v>
      </c>
      <c r="D34" s="10"/>
      <c r="E34" s="113">
        <v>60</v>
      </c>
      <c r="F34" s="113" t="s">
        <v>94</v>
      </c>
      <c r="G34" s="114">
        <v>30</v>
      </c>
      <c r="H34" s="115" t="s">
        <v>95</v>
      </c>
      <c r="I34" s="170">
        <f>E34/G34*I$1</f>
        <v>8.3333333333333329E-2</v>
      </c>
      <c r="J34" s="72">
        <v>8.3333333333333329E-2</v>
      </c>
      <c r="K34" s="80">
        <v>0</v>
      </c>
      <c r="L34" s="87">
        <f>M32</f>
        <v>43834.538541666669</v>
      </c>
      <c r="M34" s="87">
        <f>L34+J34*(1-K34)</f>
        <v>43834.621875000004</v>
      </c>
      <c r="N34" s="63"/>
      <c r="P34" s="78" t="str">
        <f>IF(L34=0,"Bitte prüfen","")</f>
        <v/>
      </c>
      <c r="Q34" s="78" t="str">
        <f>IF(J34/I34&lt;0.5,"Bitte prüfen","")</f>
        <v/>
      </c>
      <c r="R34" s="78" t="str">
        <f>IF(J34/I34&gt;2.5,"Bitte prüfen","")</f>
        <v/>
      </c>
      <c r="S34" s="78" t="str">
        <f>IF(K34&lt;0,"Bitte prüfen",IF(K34&gt;1.5,"Bitte prüfen",""))</f>
        <v/>
      </c>
    </row>
    <row r="35" spans="1:19" x14ac:dyDescent="0.25">
      <c r="A35" s="13"/>
      <c r="B35" s="14"/>
      <c r="C35" s="53"/>
      <c r="D35" s="15"/>
      <c r="E35" s="128"/>
      <c r="F35" s="128"/>
      <c r="G35" s="138"/>
      <c r="H35" s="126"/>
      <c r="I35" s="120"/>
      <c r="J35" s="75"/>
      <c r="K35" s="76"/>
      <c r="L35" s="77"/>
      <c r="M35" s="77"/>
      <c r="N35" s="64"/>
      <c r="P35" s="79"/>
      <c r="Q35" s="79"/>
      <c r="R35" s="79"/>
      <c r="S35" s="79"/>
    </row>
    <row r="36" spans="1:19" ht="26.4" x14ac:dyDescent="0.25">
      <c r="A36" s="106">
        <f t="shared" ref="A36" si="14">MAX(A32:A35)+1</f>
        <v>16</v>
      </c>
      <c r="B36" s="9" t="s">
        <v>203</v>
      </c>
      <c r="C36" s="52" t="s">
        <v>204</v>
      </c>
      <c r="D36" s="10"/>
      <c r="E36" s="113">
        <v>60</v>
      </c>
      <c r="F36" s="113" t="s">
        <v>94</v>
      </c>
      <c r="G36" s="114">
        <v>30</v>
      </c>
      <c r="H36" s="115" t="s">
        <v>95</v>
      </c>
      <c r="I36" s="123">
        <f>E36/G36*I$1</f>
        <v>8.3333333333333329E-2</v>
      </c>
      <c r="J36" s="72">
        <v>8.3333333333333329E-2</v>
      </c>
      <c r="K36" s="80">
        <v>0</v>
      </c>
      <c r="L36" s="87">
        <f>M34</f>
        <v>43834.621875000004</v>
      </c>
      <c r="M36" s="87">
        <f>L36+J36*(1-K36)</f>
        <v>43834.70520833334</v>
      </c>
      <c r="N36" s="63"/>
      <c r="P36" s="78" t="str">
        <f>IF(L36=0,"Bitte prüfen","")</f>
        <v/>
      </c>
      <c r="Q36" s="78" t="str">
        <f>IF(J36/I36&lt;0.5,"Bitte prüfen","")</f>
        <v/>
      </c>
      <c r="R36" s="78" t="str">
        <f>IF(J36/I36&gt;2.5,"Bitte prüfen","")</f>
        <v/>
      </c>
      <c r="S36" s="78" t="str">
        <f>IF(K36&lt;0,"Bitte prüfen",IF(K36&gt;1.5,"Bitte prüfen",""))</f>
        <v/>
      </c>
    </row>
    <row r="37" spans="1:19" x14ac:dyDescent="0.25">
      <c r="A37" s="13"/>
      <c r="B37" s="14"/>
      <c r="C37" s="53"/>
      <c r="D37" s="15"/>
      <c r="E37" s="128"/>
      <c r="F37" s="128"/>
      <c r="G37" s="138"/>
      <c r="H37" s="126"/>
      <c r="I37" s="120"/>
      <c r="J37" s="75"/>
      <c r="K37" s="76"/>
      <c r="L37" s="77"/>
      <c r="M37" s="77"/>
      <c r="N37" s="64"/>
      <c r="P37" s="79"/>
      <c r="Q37" s="79"/>
      <c r="R37" s="79"/>
      <c r="S37" s="79"/>
    </row>
    <row r="38" spans="1:19" s="25" customFormat="1" x14ac:dyDescent="0.25">
      <c r="A38" s="106">
        <f t="shared" ref="A38" si="15">MAX(A34:A37)+1</f>
        <v>17</v>
      </c>
      <c r="B38" s="9" t="s">
        <v>231</v>
      </c>
      <c r="C38" s="52" t="s">
        <v>205</v>
      </c>
      <c r="D38" s="10" t="s">
        <v>206</v>
      </c>
      <c r="E38" s="113">
        <v>24</v>
      </c>
      <c r="F38" s="113" t="s">
        <v>27</v>
      </c>
      <c r="G38" s="114">
        <v>5</v>
      </c>
      <c r="H38" s="115" t="s">
        <v>31</v>
      </c>
      <c r="I38" s="123">
        <f>E38/G38*I$1</f>
        <v>0.19999999999999998</v>
      </c>
      <c r="J38" s="72">
        <v>0.20833333333333334</v>
      </c>
      <c r="K38" s="80">
        <v>0</v>
      </c>
      <c r="L38" s="87">
        <f>M36</f>
        <v>43834.70520833334</v>
      </c>
      <c r="M38" s="87">
        <f>L38+J38*(1-K38)</f>
        <v>43834.913541666676</v>
      </c>
      <c r="N38" s="63"/>
      <c r="O38"/>
      <c r="P38" s="78" t="str">
        <f>IF(L38=0,"Bitte prüfen","")</f>
        <v/>
      </c>
      <c r="Q38" s="78" t="str">
        <f>IF(J38/I38&lt;0.5,"Bitte prüfen","")</f>
        <v/>
      </c>
      <c r="R38" s="78" t="str">
        <f>IF(J38/I38&gt;2.5,"Bitte prüfen","")</f>
        <v/>
      </c>
      <c r="S38" s="78" t="str">
        <f>IF(K38&lt;0,"Bitte prüfen",IF(K38&gt;1.5,"Bitte prüfen",""))</f>
        <v/>
      </c>
    </row>
    <row r="39" spans="1:19" s="25" customFormat="1" x14ac:dyDescent="0.25">
      <c r="A39" s="13"/>
      <c r="B39" s="14"/>
      <c r="C39" s="53"/>
      <c r="D39" s="15"/>
      <c r="E39" s="128"/>
      <c r="F39" s="128"/>
      <c r="G39" s="138"/>
      <c r="H39" s="126"/>
      <c r="I39" s="120"/>
      <c r="J39" s="75"/>
      <c r="K39" s="76"/>
      <c r="L39" s="77"/>
      <c r="M39" s="77"/>
      <c r="N39" s="64"/>
      <c r="O39"/>
      <c r="P39" s="79"/>
      <c r="Q39" s="79"/>
      <c r="R39" s="79"/>
      <c r="S39" s="79"/>
    </row>
    <row r="40" spans="1:19" x14ac:dyDescent="0.25">
      <c r="A40" s="106">
        <f t="shared" ref="A40" si="16">MAX(A36:A39)+1</f>
        <v>18</v>
      </c>
      <c r="B40" s="26" t="s">
        <v>82</v>
      </c>
      <c r="C40" s="54" t="s">
        <v>83</v>
      </c>
      <c r="D40" s="27"/>
      <c r="E40" s="113">
        <v>24</v>
      </c>
      <c r="F40" s="113" t="s">
        <v>27</v>
      </c>
      <c r="G40" s="114">
        <v>8</v>
      </c>
      <c r="H40" s="115" t="s">
        <v>31</v>
      </c>
      <c r="I40" s="123">
        <f>E40/G40*I$1</f>
        <v>0.125</v>
      </c>
      <c r="J40" s="72">
        <v>0.125</v>
      </c>
      <c r="K40" s="80">
        <v>0</v>
      </c>
      <c r="L40" s="87">
        <f>M38</f>
        <v>43834.913541666676</v>
      </c>
      <c r="M40" s="87">
        <f>L40+J40*(1-K40)</f>
        <v>43835.038541666676</v>
      </c>
      <c r="N40" s="92">
        <v>4</v>
      </c>
      <c r="P40" s="78" t="str">
        <f>IF(L40=0,"Bitte prüfen","")</f>
        <v/>
      </c>
      <c r="Q40" s="78" t="str">
        <f>IF(J40/I40&lt;0.5,"Bitte prüfen","")</f>
        <v/>
      </c>
      <c r="R40" s="78" t="str">
        <f>IF(J40/I40&gt;2.5,"Bitte prüfen","")</f>
        <v/>
      </c>
      <c r="S40" s="78" t="str">
        <f>IF(K40&lt;0,"Bitte prüfen",IF(K40&gt;1.5,"Bitte prüfen",""))</f>
        <v/>
      </c>
    </row>
    <row r="41" spans="1:19" x14ac:dyDescent="0.25">
      <c r="A41" s="13"/>
      <c r="B41" s="14"/>
      <c r="C41" s="51"/>
      <c r="D41" s="15"/>
      <c r="E41" s="128"/>
      <c r="F41" s="128"/>
      <c r="G41" s="138"/>
      <c r="H41" s="126"/>
      <c r="I41" s="120"/>
      <c r="J41" s="75"/>
      <c r="K41" s="76"/>
      <c r="L41" s="77"/>
      <c r="M41" s="77"/>
      <c r="N41" s="68"/>
      <c r="P41" s="79"/>
      <c r="Q41" s="79"/>
      <c r="R41" s="79"/>
      <c r="S41" s="79"/>
    </row>
    <row r="42" spans="1:19" x14ac:dyDescent="0.25">
      <c r="A42" s="106">
        <f t="shared" ref="A42" si="17">MAX(A38:A41)+1</f>
        <v>19</v>
      </c>
      <c r="B42" s="9" t="s">
        <v>207</v>
      </c>
      <c r="C42" s="101" t="s">
        <v>239</v>
      </c>
      <c r="D42" s="10"/>
      <c r="E42" s="113">
        <v>12</v>
      </c>
      <c r="F42" s="113" t="s">
        <v>27</v>
      </c>
      <c r="G42" s="114">
        <v>2</v>
      </c>
      <c r="H42" s="115" t="s">
        <v>31</v>
      </c>
      <c r="I42" s="123">
        <f>E42/G42*I$1</f>
        <v>0.25</v>
      </c>
      <c r="J42" s="72">
        <v>0.25</v>
      </c>
      <c r="K42" s="80">
        <v>0</v>
      </c>
      <c r="L42" s="87">
        <f>M40</f>
        <v>43835.038541666676</v>
      </c>
      <c r="M42" s="87">
        <f>L42+J42*(1-K42)</f>
        <v>43835.288541666676</v>
      </c>
      <c r="N42" s="67"/>
      <c r="P42" s="78" t="str">
        <f>IF(L42=0,"Bitte prüfen","")</f>
        <v/>
      </c>
      <c r="Q42" s="78" t="str">
        <f>IF(J42/I42&lt;0.5,"Bitte prüfen","")</f>
        <v/>
      </c>
      <c r="R42" s="78" t="str">
        <f>IF(J42/I42&gt;2.5,"Bitte prüfen","")</f>
        <v/>
      </c>
      <c r="S42" s="78" t="str">
        <f>IF(K42&lt;0,"Bitte prüfen",IF(K42&gt;1.5,"Bitte prüfen",""))</f>
        <v/>
      </c>
    </row>
    <row r="43" spans="1:19" x14ac:dyDescent="0.25">
      <c r="A43" s="13"/>
      <c r="B43" s="14"/>
      <c r="C43" s="102"/>
      <c r="D43" s="15"/>
      <c r="E43" s="128"/>
      <c r="F43" s="128"/>
      <c r="G43" s="138"/>
      <c r="H43" s="126"/>
      <c r="I43" s="120"/>
      <c r="J43" s="75"/>
      <c r="K43" s="76"/>
      <c r="L43" s="77"/>
      <c r="M43" s="77"/>
      <c r="N43" s="68"/>
      <c r="P43" s="79"/>
      <c r="Q43" s="79"/>
      <c r="R43" s="79"/>
      <c r="S43" s="79"/>
    </row>
    <row r="44" spans="1:19" ht="39.6" x14ac:dyDescent="0.25">
      <c r="A44" s="106">
        <f t="shared" ref="A44" si="18">MAX(A40:A43)+1</f>
        <v>20</v>
      </c>
      <c r="B44" s="26" t="s">
        <v>232</v>
      </c>
      <c r="C44" s="51" t="s">
        <v>93</v>
      </c>
      <c r="D44" s="10" t="s">
        <v>208</v>
      </c>
      <c r="E44" s="113">
        <v>360</v>
      </c>
      <c r="F44" s="113" t="s">
        <v>94</v>
      </c>
      <c r="G44" s="114">
        <v>30</v>
      </c>
      <c r="H44" s="115" t="s">
        <v>95</v>
      </c>
      <c r="I44" s="123">
        <f>E44/G44*I$1</f>
        <v>0.5</v>
      </c>
      <c r="J44" s="72">
        <v>0.5</v>
      </c>
      <c r="K44" s="80">
        <v>0</v>
      </c>
      <c r="L44" s="87">
        <f>M42</f>
        <v>43835.288541666676</v>
      </c>
      <c r="M44" s="87">
        <f>L44+J44*(1-K44)</f>
        <v>43835.788541666676</v>
      </c>
      <c r="N44" s="67"/>
      <c r="P44" s="78" t="str">
        <f>IF(L44=0,"Bitte prüfen","")</f>
        <v/>
      </c>
      <c r="Q44" s="78" t="str">
        <f>IF(J44/I44&lt;0.5,"Bitte prüfen","")</f>
        <v/>
      </c>
      <c r="R44" s="78" t="str">
        <f>IF(J44/I44&gt;2.5,"Bitte prüfen","")</f>
        <v/>
      </c>
      <c r="S44" s="78" t="str">
        <f>IF(K44&lt;0,"Bitte prüfen",IF(K44&gt;1.5,"Bitte prüfen",""))</f>
        <v/>
      </c>
    </row>
    <row r="45" spans="1:19" ht="26.4" x14ac:dyDescent="0.25">
      <c r="A45" s="13"/>
      <c r="B45" s="14"/>
      <c r="C45" s="51"/>
      <c r="D45" s="15" t="s">
        <v>273</v>
      </c>
      <c r="E45" s="128"/>
      <c r="F45" s="128"/>
      <c r="G45" s="138"/>
      <c r="H45" s="126"/>
      <c r="I45" s="120"/>
      <c r="J45" s="75"/>
      <c r="K45" s="76"/>
      <c r="L45" s="77"/>
      <c r="M45" s="77"/>
      <c r="N45" s="68"/>
      <c r="P45" s="79"/>
      <c r="Q45" s="79"/>
      <c r="R45" s="79"/>
      <c r="S45" s="79"/>
    </row>
    <row r="46" spans="1:19" ht="38.25" customHeight="1" x14ac:dyDescent="0.25">
      <c r="A46" s="106">
        <f t="shared" ref="A46" si="19">MAX(A42:A45)+1</f>
        <v>21</v>
      </c>
      <c r="B46" s="9" t="s">
        <v>99</v>
      </c>
      <c r="C46" s="44" t="s">
        <v>100</v>
      </c>
      <c r="D46" s="10" t="s">
        <v>278</v>
      </c>
      <c r="E46" s="113">
        <v>40</v>
      </c>
      <c r="F46" s="113" t="s">
        <v>94</v>
      </c>
      <c r="G46" s="114">
        <v>30</v>
      </c>
      <c r="H46" s="115" t="s">
        <v>95</v>
      </c>
      <c r="I46" s="123">
        <f>E46/G46*I$1</f>
        <v>5.5555555555555552E-2</v>
      </c>
      <c r="J46" s="72">
        <v>6.25E-2</v>
      </c>
      <c r="K46" s="80">
        <v>0</v>
      </c>
      <c r="L46" s="87">
        <f>M44</f>
        <v>43835.788541666676</v>
      </c>
      <c r="M46" s="87">
        <f>L46+J46*(1-K46)</f>
        <v>43835.851041666676</v>
      </c>
      <c r="N46" s="67"/>
      <c r="P46" s="78" t="str">
        <f>IF(L46=0,"Bitte prüfen","")</f>
        <v/>
      </c>
      <c r="Q46" s="78" t="str">
        <f>IF(J46/I46&lt;0.5,"Bitte prüfen","")</f>
        <v/>
      </c>
      <c r="R46" s="78" t="str">
        <f>IF(J46/I46&gt;2.5,"Bitte prüfen","")</f>
        <v/>
      </c>
      <c r="S46" s="78" t="str">
        <f>IF(K46&lt;0,"Bitte prüfen",IF(K46&gt;1.5,"Bitte prüfen",""))</f>
        <v/>
      </c>
    </row>
    <row r="47" spans="1:19" x14ac:dyDescent="0.25">
      <c r="A47" s="13"/>
      <c r="B47" s="14"/>
      <c r="C47" s="45"/>
      <c r="D47" s="15"/>
      <c r="E47" s="128"/>
      <c r="F47" s="128"/>
      <c r="G47" s="138"/>
      <c r="H47" s="126"/>
      <c r="I47" s="120"/>
      <c r="J47" s="75"/>
      <c r="K47" s="76"/>
      <c r="L47" s="77"/>
      <c r="M47" s="77"/>
      <c r="N47" s="68"/>
      <c r="P47" s="79"/>
      <c r="Q47" s="79"/>
      <c r="R47" s="79"/>
      <c r="S47" s="79"/>
    </row>
    <row r="48" spans="1:19" x14ac:dyDescent="0.25">
      <c r="A48" s="106">
        <f t="shared" ref="A48" si="20">MAX(A44:A47)+1</f>
        <v>22</v>
      </c>
      <c r="B48" s="9" t="s">
        <v>101</v>
      </c>
      <c r="C48" s="52" t="s">
        <v>102</v>
      </c>
      <c r="D48" s="10" t="s">
        <v>191</v>
      </c>
      <c r="E48" s="113">
        <v>30</v>
      </c>
      <c r="F48" s="113" t="s">
        <v>27</v>
      </c>
      <c r="G48" s="114">
        <v>30</v>
      </c>
      <c r="H48" s="115" t="s">
        <v>31</v>
      </c>
      <c r="I48" s="123">
        <f>E48/G48*I$1</f>
        <v>4.1666666666666664E-2</v>
      </c>
      <c r="J48" s="72">
        <v>4.1666666666666664E-2</v>
      </c>
      <c r="K48" s="80">
        <v>0</v>
      </c>
      <c r="L48" s="87">
        <f>M46</f>
        <v>43835.851041666676</v>
      </c>
      <c r="M48" s="87">
        <f>L48+J48*(1-K48)</f>
        <v>43835.89270833334</v>
      </c>
      <c r="N48" s="67"/>
      <c r="P48" s="78" t="str">
        <f>IF(L48=0,"Bitte prüfen","")</f>
        <v/>
      </c>
      <c r="Q48" s="78" t="str">
        <f>IF(J48/I48&lt;0.5,"Bitte prüfen","")</f>
        <v/>
      </c>
      <c r="R48" s="78" t="str">
        <f>IF(J48/I48&gt;2.5,"Bitte prüfen","")</f>
        <v/>
      </c>
      <c r="S48" s="78" t="str">
        <f>IF(K48&lt;0,"Bitte prüfen",IF(K48&gt;1.5,"Bitte prüfen",""))</f>
        <v/>
      </c>
    </row>
    <row r="49" spans="1:19" x14ac:dyDescent="0.25">
      <c r="A49" s="13"/>
      <c r="B49" s="14"/>
      <c r="C49" s="53"/>
      <c r="D49" s="15"/>
      <c r="E49" s="128"/>
      <c r="F49" s="128"/>
      <c r="G49" s="138"/>
      <c r="H49" s="126"/>
      <c r="I49" s="120"/>
      <c r="J49" s="75"/>
      <c r="K49" s="76"/>
      <c r="L49" s="77"/>
      <c r="M49" s="77"/>
      <c r="N49" s="68"/>
      <c r="P49" s="79"/>
      <c r="Q49" s="79"/>
      <c r="R49" s="79"/>
      <c r="S49" s="79"/>
    </row>
    <row r="50" spans="1:19" ht="26.4" x14ac:dyDescent="0.25">
      <c r="A50" s="106">
        <f t="shared" ref="A50" si="21">MAX(A46:A49)+1</f>
        <v>23</v>
      </c>
      <c r="B50" s="9" t="s">
        <v>233</v>
      </c>
      <c r="C50" s="55" t="s">
        <v>45</v>
      </c>
      <c r="D50" s="10" t="s">
        <v>209</v>
      </c>
      <c r="E50" s="113">
        <v>60</v>
      </c>
      <c r="F50" s="113" t="s">
        <v>27</v>
      </c>
      <c r="G50" s="114">
        <v>60</v>
      </c>
      <c r="H50" s="115" t="s">
        <v>31</v>
      </c>
      <c r="I50" s="123">
        <f>E50/G50*I$1</f>
        <v>4.1666666666666664E-2</v>
      </c>
      <c r="J50" s="72">
        <v>4.1666666666666664E-2</v>
      </c>
      <c r="K50" s="80">
        <v>0</v>
      </c>
      <c r="L50" s="87">
        <f>M48</f>
        <v>43835.89270833334</v>
      </c>
      <c r="M50" s="87">
        <f>L50+J50*(1-K50)</f>
        <v>43835.934375000004</v>
      </c>
      <c r="N50" s="67"/>
      <c r="P50" s="78" t="str">
        <f>IF(L50=0,"Bitte prüfen","")</f>
        <v/>
      </c>
      <c r="Q50" s="78" t="str">
        <f>IF(J50/I50&lt;0.5,"Bitte prüfen","")</f>
        <v/>
      </c>
      <c r="R50" s="78" t="str">
        <f>IF(J50/I50&gt;2.5,"Bitte prüfen","")</f>
        <v/>
      </c>
      <c r="S50" s="78" t="str">
        <f>IF(K50&lt;0,"Bitte prüfen",IF(K50&gt;1.5,"Bitte prüfen",""))</f>
        <v/>
      </c>
    </row>
    <row r="51" spans="1:19" x14ac:dyDescent="0.25">
      <c r="A51" s="13"/>
      <c r="B51" s="14"/>
      <c r="C51" s="45"/>
      <c r="D51" s="15"/>
      <c r="E51" s="128"/>
      <c r="F51" s="128"/>
      <c r="G51" s="138"/>
      <c r="H51" s="126"/>
      <c r="I51" s="120"/>
      <c r="J51" s="75"/>
      <c r="K51" s="76"/>
      <c r="L51" s="77"/>
      <c r="M51" s="77"/>
      <c r="N51" s="68"/>
      <c r="P51" s="79"/>
      <c r="Q51" s="79"/>
      <c r="R51" s="79"/>
      <c r="S51" s="79"/>
    </row>
    <row r="52" spans="1:19" ht="26.4" x14ac:dyDescent="0.25">
      <c r="A52" s="106">
        <f t="shared" ref="A52" si="22">MAX(A48:A51)+1</f>
        <v>24</v>
      </c>
      <c r="B52" s="9" t="s">
        <v>104</v>
      </c>
      <c r="C52" s="55" t="s">
        <v>105</v>
      </c>
      <c r="D52" s="10" t="s">
        <v>209</v>
      </c>
      <c r="E52" s="113">
        <v>60</v>
      </c>
      <c r="F52" s="113" t="s">
        <v>27</v>
      </c>
      <c r="G52" s="114">
        <v>120</v>
      </c>
      <c r="H52" s="115" t="s">
        <v>31</v>
      </c>
      <c r="I52" s="123">
        <f>E52/G52*I$1</f>
        <v>2.0833333333333332E-2</v>
      </c>
      <c r="J52" s="72">
        <v>2.0833333333333332E-2</v>
      </c>
      <c r="K52" s="80">
        <v>0</v>
      </c>
      <c r="L52" s="87">
        <f>M50</f>
        <v>43835.934375000004</v>
      </c>
      <c r="M52" s="87">
        <f>L52+J52*(1-K52)</f>
        <v>43835.95520833334</v>
      </c>
      <c r="N52" s="67"/>
      <c r="P52" s="78" t="str">
        <f>IF(L52=0,"Bitte prüfen","")</f>
        <v/>
      </c>
      <c r="Q52" s="78" t="str">
        <f>IF(J52/I52&lt;0.5,"Bitte prüfen","")</f>
        <v/>
      </c>
      <c r="R52" s="78" t="str">
        <f>IF(J52/I52&gt;2.5,"Bitte prüfen","")</f>
        <v/>
      </c>
      <c r="S52" s="78" t="str">
        <f>IF(K52&lt;0,"Bitte prüfen",IF(K52&gt;1.5,"Bitte prüfen",""))</f>
        <v/>
      </c>
    </row>
    <row r="53" spans="1:19" x14ac:dyDescent="0.25">
      <c r="A53" s="13"/>
      <c r="B53" s="14"/>
      <c r="C53" s="45"/>
      <c r="D53" s="15"/>
      <c r="E53" s="128"/>
      <c r="F53" s="128"/>
      <c r="G53" s="138"/>
      <c r="H53" s="126"/>
      <c r="I53" s="120"/>
      <c r="J53" s="75"/>
      <c r="K53" s="76"/>
      <c r="L53" s="77"/>
      <c r="M53" s="77"/>
      <c r="N53" s="68"/>
      <c r="P53" s="79"/>
      <c r="Q53" s="79"/>
      <c r="R53" s="79"/>
      <c r="S53" s="79"/>
    </row>
    <row r="54" spans="1:19" ht="52.8" x14ac:dyDescent="0.25">
      <c r="A54" s="106">
        <f t="shared" ref="A54" si="23">MAX(A50:A53)+1</f>
        <v>25</v>
      </c>
      <c r="B54" s="9" t="s">
        <v>281</v>
      </c>
      <c r="C54" s="44" t="s">
        <v>106</v>
      </c>
      <c r="D54" s="10" t="s">
        <v>210</v>
      </c>
      <c r="E54" s="113">
        <v>60</v>
      </c>
      <c r="F54" s="113" t="s">
        <v>27</v>
      </c>
      <c r="G54" s="114">
        <v>60</v>
      </c>
      <c r="H54" s="115" t="s">
        <v>31</v>
      </c>
      <c r="I54" s="123">
        <f>E54/G54*I$1</f>
        <v>4.1666666666666664E-2</v>
      </c>
      <c r="J54" s="72">
        <v>4.1666666666666664E-2</v>
      </c>
      <c r="K54" s="80">
        <v>0</v>
      </c>
      <c r="L54" s="87">
        <f>M52</f>
        <v>43835.95520833334</v>
      </c>
      <c r="M54" s="87">
        <f>L54+J54*(1-K54)</f>
        <v>43835.996875000004</v>
      </c>
      <c r="N54" s="67"/>
      <c r="P54" s="78" t="str">
        <f>IF(L54=0,"Bitte prüfen","")</f>
        <v/>
      </c>
      <c r="Q54" s="78" t="str">
        <f>IF(J54/I54&lt;0.5,"Bitte prüfen","")</f>
        <v/>
      </c>
      <c r="R54" s="78" t="str">
        <f>IF(J54/I54&gt;2.5,"Bitte prüfen","")</f>
        <v/>
      </c>
      <c r="S54" s="78" t="str">
        <f>IF(K54&lt;0,"Bitte prüfen",IF(K54&gt;1.5,"Bitte prüfen",""))</f>
        <v/>
      </c>
    </row>
    <row r="55" spans="1:19" ht="30.6" customHeight="1" x14ac:dyDescent="0.25">
      <c r="A55" s="13"/>
      <c r="B55" s="14"/>
      <c r="C55" s="45"/>
      <c r="D55" s="15"/>
      <c r="E55" s="128"/>
      <c r="F55" s="128"/>
      <c r="G55" s="138"/>
      <c r="H55" s="126"/>
      <c r="I55" s="120"/>
      <c r="J55" s="75"/>
      <c r="K55" s="76"/>
      <c r="L55" s="77"/>
      <c r="M55" s="77"/>
      <c r="N55" s="68"/>
      <c r="P55" s="79"/>
      <c r="Q55" s="79"/>
      <c r="R55" s="79"/>
      <c r="S55" s="79"/>
    </row>
    <row r="56" spans="1:19" ht="26.4" x14ac:dyDescent="0.25">
      <c r="A56" s="106">
        <f t="shared" ref="A56" si="24">MAX(A52:A55)+1</f>
        <v>26</v>
      </c>
      <c r="B56" s="9" t="s">
        <v>107</v>
      </c>
      <c r="C56" s="48" t="s">
        <v>108</v>
      </c>
      <c r="D56" s="10" t="s">
        <v>211</v>
      </c>
      <c r="E56" s="113">
        <v>90</v>
      </c>
      <c r="F56" s="113" t="s">
        <v>27</v>
      </c>
      <c r="G56" s="114">
        <v>65</v>
      </c>
      <c r="H56" s="115" t="s">
        <v>31</v>
      </c>
      <c r="I56" s="123">
        <f>E56/G56*I$1</f>
        <v>5.7692307692307689E-2</v>
      </c>
      <c r="J56" s="72">
        <v>6.25E-2</v>
      </c>
      <c r="K56" s="80">
        <v>0</v>
      </c>
      <c r="L56" s="87">
        <f>M54</f>
        <v>43835.996875000004</v>
      </c>
      <c r="M56" s="87">
        <f>L56+J56*(1-K56)</f>
        <v>43836.059375000004</v>
      </c>
      <c r="N56" s="90">
        <v>5</v>
      </c>
      <c r="P56" s="78" t="str">
        <f>IF(L56=0,"Bitte prüfen","")</f>
        <v/>
      </c>
      <c r="Q56" s="78" t="str">
        <f>IF(J56/I56&lt;0.5,"Bitte prüfen","")</f>
        <v/>
      </c>
      <c r="R56" s="78" t="str">
        <f>IF(J56/I56&gt;2.5,"Bitte prüfen","")</f>
        <v/>
      </c>
      <c r="S56" s="78" t="str">
        <f>IF(K56&lt;0,"Bitte prüfen",IF(K56&gt;1.5,"Bitte prüfen",""))</f>
        <v/>
      </c>
    </row>
    <row r="57" spans="1:19" x14ac:dyDescent="0.25">
      <c r="A57" s="13"/>
      <c r="B57" s="14"/>
      <c r="C57" s="56"/>
      <c r="D57" s="15"/>
      <c r="E57" s="128"/>
      <c r="F57" s="128"/>
      <c r="G57" s="138"/>
      <c r="H57" s="126"/>
      <c r="I57" s="141"/>
      <c r="J57" s="75"/>
      <c r="K57" s="76"/>
      <c r="L57" s="77"/>
      <c r="M57" s="77"/>
      <c r="N57" s="64"/>
      <c r="P57" s="79"/>
      <c r="Q57" s="79"/>
      <c r="R57" s="79"/>
      <c r="S57" s="79"/>
    </row>
    <row r="58" spans="1:19" ht="26.4" x14ac:dyDescent="0.25">
      <c r="A58" s="106">
        <f t="shared" ref="A58" si="25">MAX(A54:A57)+1</f>
        <v>27</v>
      </c>
      <c r="B58" s="9" t="s">
        <v>110</v>
      </c>
      <c r="C58" s="48" t="s">
        <v>111</v>
      </c>
      <c r="D58" s="10" t="s">
        <v>112</v>
      </c>
      <c r="E58" s="113">
        <v>100</v>
      </c>
      <c r="F58" s="113" t="s">
        <v>27</v>
      </c>
      <c r="G58" s="114">
        <v>90</v>
      </c>
      <c r="H58" s="115" t="s">
        <v>31</v>
      </c>
      <c r="I58" s="123">
        <f>E58/G58*I$1</f>
        <v>4.6296296296296294E-2</v>
      </c>
      <c r="J58" s="72">
        <v>4.1666666666666664E-2</v>
      </c>
      <c r="K58" s="80">
        <v>0</v>
      </c>
      <c r="L58" s="87">
        <f>M56</f>
        <v>43836.059375000004</v>
      </c>
      <c r="M58" s="87">
        <f>L58+J58*(1-K58)</f>
        <v>43836.101041666669</v>
      </c>
      <c r="N58" s="63"/>
      <c r="P58" s="78" t="str">
        <f>IF(L58=0,"Bitte prüfen","")</f>
        <v/>
      </c>
      <c r="Q58" s="78" t="str">
        <f>IF(J58/I58&lt;0.5,"Bitte prüfen","")</f>
        <v/>
      </c>
      <c r="R58" s="78" t="str">
        <f>IF(J58/I58&gt;2.5,"Bitte prüfen","")</f>
        <v/>
      </c>
      <c r="S58" s="78" t="str">
        <f>IF(K58&lt;0,"Bitte prüfen",IF(K58&gt;1.5,"Bitte prüfen",""))</f>
        <v/>
      </c>
    </row>
    <row r="59" spans="1:19" x14ac:dyDescent="0.25">
      <c r="A59" s="13"/>
      <c r="B59" s="14"/>
      <c r="C59" s="56"/>
      <c r="D59" s="15"/>
      <c r="E59" s="128"/>
      <c r="F59" s="128"/>
      <c r="G59" s="138"/>
      <c r="H59" s="126"/>
      <c r="I59" s="141"/>
      <c r="J59" s="75"/>
      <c r="K59" s="76"/>
      <c r="L59" s="77"/>
      <c r="M59" s="77"/>
      <c r="N59" s="64"/>
      <c r="P59" s="79"/>
      <c r="Q59" s="79"/>
      <c r="R59" s="79"/>
      <c r="S59" s="79"/>
    </row>
    <row r="60" spans="1:19" ht="66" x14ac:dyDescent="0.25">
      <c r="A60" s="106">
        <f t="shared" ref="A60" si="26">MAX(A56:A59)+1</f>
        <v>28</v>
      </c>
      <c r="B60" s="9" t="s">
        <v>212</v>
      </c>
      <c r="C60" s="48" t="s">
        <v>108</v>
      </c>
      <c r="D60" s="10" t="s">
        <v>213</v>
      </c>
      <c r="E60" s="113">
        <v>190</v>
      </c>
      <c r="F60" s="113" t="s">
        <v>27</v>
      </c>
      <c r="G60" s="114">
        <v>65</v>
      </c>
      <c r="H60" s="115" t="s">
        <v>31</v>
      </c>
      <c r="I60" s="123">
        <f>E60/G60*I$1</f>
        <v>0.12179487179487178</v>
      </c>
      <c r="J60" s="72">
        <v>0.125</v>
      </c>
      <c r="K60" s="80">
        <v>0</v>
      </c>
      <c r="L60" s="87">
        <f>M58</f>
        <v>43836.101041666669</v>
      </c>
      <c r="M60" s="87">
        <f>L60+J60*(1-K60)</f>
        <v>43836.226041666669</v>
      </c>
      <c r="N60" s="63"/>
      <c r="P60" s="78" t="str">
        <f>IF(L60=0,"Bitte prüfen","")</f>
        <v/>
      </c>
      <c r="Q60" s="78" t="str">
        <f>IF(J60/I60&lt;0.5,"Bitte prüfen","")</f>
        <v/>
      </c>
      <c r="R60" s="78" t="str">
        <f>IF(J60/I60&gt;2.5,"Bitte prüfen","")</f>
        <v/>
      </c>
      <c r="S60" s="78" t="str">
        <f>IF(K60&lt;0,"Bitte prüfen",IF(K60&gt;1.5,"Bitte prüfen",""))</f>
        <v/>
      </c>
    </row>
    <row r="61" spans="1:19" ht="4.2" customHeight="1" x14ac:dyDescent="0.25">
      <c r="A61" s="13"/>
      <c r="B61" s="14"/>
      <c r="C61" s="45"/>
      <c r="D61" s="15"/>
      <c r="E61" s="128"/>
      <c r="F61" s="128"/>
      <c r="G61" s="138"/>
      <c r="H61" s="126"/>
      <c r="I61" s="120"/>
      <c r="J61" s="75"/>
      <c r="K61" s="76"/>
      <c r="L61" s="77"/>
      <c r="M61" s="77"/>
      <c r="N61" s="64"/>
      <c r="P61" s="79"/>
      <c r="Q61" s="79"/>
      <c r="R61" s="79"/>
      <c r="S61" s="79"/>
    </row>
    <row r="62" spans="1:19" ht="26.4" x14ac:dyDescent="0.25">
      <c r="A62" s="169">
        <f t="shared" ref="A62" si="27">MAX(A58:A61)+1</f>
        <v>29</v>
      </c>
      <c r="B62" s="9" t="s">
        <v>113</v>
      </c>
      <c r="C62" s="48" t="s">
        <v>114</v>
      </c>
      <c r="D62" s="10" t="s">
        <v>115</v>
      </c>
      <c r="E62" s="113">
        <v>4</v>
      </c>
      <c r="F62" s="113" t="s">
        <v>13</v>
      </c>
      <c r="G62" s="114">
        <v>1</v>
      </c>
      <c r="H62" s="115" t="s">
        <v>14</v>
      </c>
      <c r="I62" s="170">
        <f>E62/G62*I$1</f>
        <v>0.16666666666666666</v>
      </c>
      <c r="J62" s="72">
        <v>0.16666666666666666</v>
      </c>
      <c r="K62" s="80">
        <v>0</v>
      </c>
      <c r="L62" s="87">
        <f>M60</f>
        <v>43836.226041666669</v>
      </c>
      <c r="M62" s="87">
        <f>L62+J62*(1-K62)</f>
        <v>43836.392708333333</v>
      </c>
      <c r="N62" s="90"/>
      <c r="P62" s="78" t="str">
        <f>IF(L62=0,"Bitte prüfen","")</f>
        <v/>
      </c>
      <c r="Q62" s="78" t="str">
        <f>IF(J62/I62&lt;0.5,"Bitte prüfen","")</f>
        <v/>
      </c>
      <c r="R62" s="78" t="str">
        <f>IF(J62/I62&gt;2.5,"Bitte prüfen","")</f>
        <v/>
      </c>
      <c r="S62" s="78" t="str">
        <f>IF(K62&lt;0,"Bitte prüfen",IF(K62&gt;1.5,"Bitte prüfen",""))</f>
        <v/>
      </c>
    </row>
    <row r="63" spans="1:19" ht="4.8" customHeight="1" x14ac:dyDescent="0.25">
      <c r="A63" s="13"/>
      <c r="B63" s="14"/>
      <c r="C63" s="56"/>
      <c r="D63" s="15"/>
      <c r="E63" s="128"/>
      <c r="F63" s="128"/>
      <c r="G63" s="138"/>
      <c r="H63" s="126"/>
      <c r="I63" s="120"/>
      <c r="J63" s="75"/>
      <c r="K63" s="76"/>
      <c r="L63" s="77"/>
      <c r="M63" s="77"/>
      <c r="N63" s="64"/>
      <c r="P63" s="79"/>
      <c r="Q63" s="79"/>
      <c r="R63" s="79"/>
      <c r="S63" s="79"/>
    </row>
    <row r="64" spans="1:19" ht="26.4" x14ac:dyDescent="0.25">
      <c r="A64" s="106">
        <f t="shared" ref="A64" si="28">MAX(A60:A63)+1</f>
        <v>30</v>
      </c>
      <c r="B64" s="9" t="s">
        <v>116</v>
      </c>
      <c r="C64" s="48" t="s">
        <v>117</v>
      </c>
      <c r="D64" s="10" t="s">
        <v>118</v>
      </c>
      <c r="E64" s="113">
        <v>300</v>
      </c>
      <c r="F64" s="113" t="s">
        <v>27</v>
      </c>
      <c r="G64" s="114">
        <v>150</v>
      </c>
      <c r="H64" s="115" t="s">
        <v>31</v>
      </c>
      <c r="I64" s="123">
        <f>E64/G64*I$1</f>
        <v>8.3333333333333329E-2</v>
      </c>
      <c r="J64" s="72">
        <v>8.3333333333333329E-2</v>
      </c>
      <c r="K64" s="80">
        <v>0.5</v>
      </c>
      <c r="L64" s="87">
        <f>M62</f>
        <v>43836.392708333333</v>
      </c>
      <c r="M64" s="87">
        <f>L64+J64*(1-K64)</f>
        <v>43836.434374999997</v>
      </c>
      <c r="N64" s="63"/>
      <c r="P64" s="78" t="str">
        <f>IF(L64=0,"Bitte prüfen","")</f>
        <v/>
      </c>
      <c r="Q64" s="78" t="str">
        <f>IF(J64/I64&lt;0.5,"Bitte prüfen","")</f>
        <v/>
      </c>
      <c r="R64" s="78" t="str">
        <f>IF(J64/I64&gt;2.5,"Bitte prüfen","")</f>
        <v/>
      </c>
      <c r="S64" s="78" t="str">
        <f>IF(K64&lt;0,"Bitte prüfen",IF(K64&gt;1.5,"Bitte prüfen",""))</f>
        <v/>
      </c>
    </row>
    <row r="65" spans="1:19" x14ac:dyDescent="0.25">
      <c r="A65" s="13"/>
      <c r="B65" s="14"/>
      <c r="C65" s="45"/>
      <c r="D65" s="15"/>
      <c r="E65" s="128"/>
      <c r="F65" s="128"/>
      <c r="G65" s="138"/>
      <c r="H65" s="126"/>
      <c r="I65" s="120"/>
      <c r="J65" s="75"/>
      <c r="K65" s="76"/>
      <c r="L65" s="77"/>
      <c r="M65" s="77"/>
      <c r="N65" s="64"/>
      <c r="P65" s="79"/>
      <c r="Q65" s="79"/>
      <c r="R65" s="79"/>
      <c r="S65" s="79"/>
    </row>
    <row r="66" spans="1:19" ht="39.6" x14ac:dyDescent="0.25">
      <c r="A66" s="106">
        <f t="shared" ref="A66" si="29">MAX(A62:A65)+1</f>
        <v>31</v>
      </c>
      <c r="B66" s="94" t="s">
        <v>119</v>
      </c>
      <c r="C66" s="98" t="s">
        <v>120</v>
      </c>
      <c r="D66" s="98" t="s">
        <v>121</v>
      </c>
      <c r="E66" s="113">
        <v>2</v>
      </c>
      <c r="F66" s="127" t="s">
        <v>13</v>
      </c>
      <c r="G66" s="122">
        <v>2</v>
      </c>
      <c r="H66" s="115" t="s">
        <v>14</v>
      </c>
      <c r="I66" s="123">
        <f>E66/G66*I$1</f>
        <v>4.1666666666666664E-2</v>
      </c>
      <c r="J66" s="72">
        <v>4.1666666666666664E-2</v>
      </c>
      <c r="K66" s="80">
        <v>0</v>
      </c>
      <c r="L66" s="87">
        <f>M64</f>
        <v>43836.434374999997</v>
      </c>
      <c r="M66" s="87">
        <f>L66+J66*(1-K66)</f>
        <v>43836.476041666661</v>
      </c>
      <c r="N66" s="63"/>
      <c r="P66" s="78" t="str">
        <f>IF(L66=0,"Bitte prüfen","")</f>
        <v/>
      </c>
      <c r="Q66" s="78" t="str">
        <f>IF(J66/I66&lt;0.5,"Bitte prüfen","")</f>
        <v/>
      </c>
      <c r="R66" s="78" t="str">
        <f>IF(J66/I66&gt;2.5,"Bitte prüfen","")</f>
        <v/>
      </c>
      <c r="S66" s="78" t="str">
        <f>IF(K66&lt;0,"Bitte prüfen",IF(K66&gt;1.5,"Bitte prüfen",""))</f>
        <v/>
      </c>
    </row>
    <row r="67" spans="1:19" x14ac:dyDescent="0.25">
      <c r="A67" s="13"/>
      <c r="B67" s="96"/>
      <c r="C67" s="99"/>
      <c r="D67" s="99"/>
      <c r="E67" s="128"/>
      <c r="F67" s="128" t="s">
        <v>247</v>
      </c>
      <c r="G67" s="138"/>
      <c r="H67" s="126"/>
      <c r="I67" s="141"/>
      <c r="J67" s="75"/>
      <c r="K67" s="76"/>
      <c r="L67" s="77"/>
      <c r="M67" s="77"/>
      <c r="N67" s="64"/>
      <c r="P67" s="79"/>
      <c r="Q67" s="79"/>
      <c r="R67" s="79"/>
      <c r="S67" s="79"/>
    </row>
    <row r="68" spans="1:19" ht="52.8" x14ac:dyDescent="0.25">
      <c r="A68" s="106">
        <f t="shared" ref="A68" si="30">MAX(A64:A67)+1</f>
        <v>32</v>
      </c>
      <c r="B68" s="9" t="s">
        <v>214</v>
      </c>
      <c r="C68" s="48" t="s">
        <v>122</v>
      </c>
      <c r="D68" s="10"/>
      <c r="E68" s="113">
        <v>2</v>
      </c>
      <c r="F68" s="127" t="s">
        <v>13</v>
      </c>
      <c r="G68" s="114">
        <v>4</v>
      </c>
      <c r="H68" s="115" t="s">
        <v>14</v>
      </c>
      <c r="I68" s="123">
        <f>E68/G68*I$1</f>
        <v>2.0833333333333332E-2</v>
      </c>
      <c r="J68" s="72">
        <v>2.0833333333333332E-2</v>
      </c>
      <c r="K68" s="80">
        <v>0.5</v>
      </c>
      <c r="L68" s="87">
        <f>M66</f>
        <v>43836.476041666661</v>
      </c>
      <c r="M68" s="87">
        <f>L68+J68*(1-K68)</f>
        <v>43836.486458333326</v>
      </c>
      <c r="N68" s="63"/>
      <c r="P68" s="78" t="str">
        <f>IF(L68=0,"Bitte prüfen","")</f>
        <v/>
      </c>
      <c r="Q68" s="78" t="str">
        <f>IF(J68/I68&lt;0.5,"Bitte prüfen","")</f>
        <v/>
      </c>
      <c r="R68" s="78" t="str">
        <f>IF(J68/I68&gt;2.5,"Bitte prüfen","")</f>
        <v/>
      </c>
      <c r="S68" s="78" t="str">
        <f>IF(K68&lt;0,"Bitte prüfen",IF(K68&gt;1.5,"Bitte prüfen",""))</f>
        <v/>
      </c>
    </row>
    <row r="69" spans="1:19" x14ac:dyDescent="0.25">
      <c r="A69" s="13"/>
      <c r="B69" s="14"/>
      <c r="C69" s="45"/>
      <c r="D69" s="15"/>
      <c r="E69" s="117"/>
      <c r="F69" s="128" t="s">
        <v>247</v>
      </c>
      <c r="G69" s="118"/>
      <c r="H69" s="119"/>
      <c r="I69" s="120"/>
      <c r="J69" s="75"/>
      <c r="K69" s="76"/>
      <c r="L69" s="77"/>
      <c r="M69" s="77"/>
      <c r="N69" s="64"/>
      <c r="P69" s="79"/>
      <c r="Q69" s="79"/>
      <c r="R69" s="79"/>
      <c r="S69" s="79"/>
    </row>
    <row r="70" spans="1:19" ht="39.6" x14ac:dyDescent="0.25">
      <c r="A70" s="106">
        <f t="shared" ref="A70" si="31">MAX(A66:A69)+1</f>
        <v>33</v>
      </c>
      <c r="B70" s="104" t="s">
        <v>125</v>
      </c>
      <c r="C70" s="81" t="s">
        <v>241</v>
      </c>
      <c r="D70" s="81" t="s">
        <v>242</v>
      </c>
      <c r="E70" s="113">
        <v>1</v>
      </c>
      <c r="F70" s="127" t="s">
        <v>13</v>
      </c>
      <c r="G70" s="114">
        <v>2</v>
      </c>
      <c r="H70" s="115" t="s">
        <v>14</v>
      </c>
      <c r="I70" s="123">
        <f>E70/G70*I$1</f>
        <v>2.0833333333333332E-2</v>
      </c>
      <c r="J70" s="72">
        <v>2.0833333333333332E-2</v>
      </c>
      <c r="K70" s="80">
        <v>0</v>
      </c>
      <c r="L70" s="87">
        <f>M68</f>
        <v>43836.486458333326</v>
      </c>
      <c r="M70" s="87">
        <f>L70+J70*(1-K70)</f>
        <v>43836.507291666661</v>
      </c>
      <c r="N70" s="63"/>
      <c r="P70" s="78" t="str">
        <f>IF(L70=0,"Bitte prüfen","")</f>
        <v/>
      </c>
      <c r="Q70" s="78" t="str">
        <f>IF(J70/I70&lt;0.5,"Bitte prüfen","")</f>
        <v/>
      </c>
      <c r="R70" s="78" t="str">
        <f>IF(J70/I70&gt;2.5,"Bitte prüfen","")</f>
        <v/>
      </c>
      <c r="S70" s="78" t="str">
        <f>IF(K70&lt;0,"Bitte prüfen",IF(K70&gt;1.5,"Bitte prüfen",""))</f>
        <v/>
      </c>
    </row>
    <row r="71" spans="1:19" x14ac:dyDescent="0.25">
      <c r="A71" s="13"/>
      <c r="B71" s="105"/>
      <c r="C71" s="82"/>
      <c r="D71" s="82"/>
      <c r="E71" s="117"/>
      <c r="F71" s="128" t="s">
        <v>247</v>
      </c>
      <c r="G71" s="118"/>
      <c r="H71" s="119"/>
      <c r="I71" s="120"/>
      <c r="J71" s="75"/>
      <c r="K71" s="76"/>
      <c r="L71" s="77"/>
      <c r="M71" s="77"/>
      <c r="N71" s="64"/>
      <c r="P71" s="79"/>
      <c r="Q71" s="79"/>
      <c r="R71" s="79"/>
      <c r="S71" s="79"/>
    </row>
    <row r="72" spans="1:19" ht="79.2" x14ac:dyDescent="0.25">
      <c r="A72" s="106">
        <f t="shared" ref="A72" si="32">MAX(A68:A71)+1</f>
        <v>34</v>
      </c>
      <c r="B72" s="9" t="s">
        <v>274</v>
      </c>
      <c r="C72" s="44" t="s">
        <v>126</v>
      </c>
      <c r="D72" s="10" t="s">
        <v>127</v>
      </c>
      <c r="E72" s="113">
        <v>6</v>
      </c>
      <c r="F72" s="113" t="s">
        <v>13</v>
      </c>
      <c r="G72" s="114">
        <v>4</v>
      </c>
      <c r="H72" s="115" t="s">
        <v>14</v>
      </c>
      <c r="I72" s="123">
        <f>E72/G72*I$1</f>
        <v>6.25E-2</v>
      </c>
      <c r="J72" s="72">
        <v>6.25E-2</v>
      </c>
      <c r="K72" s="80">
        <v>0.67</v>
      </c>
      <c r="L72" s="87">
        <f>M70</f>
        <v>43836.507291666661</v>
      </c>
      <c r="M72" s="87">
        <f>L72+J72*(1-K72)</f>
        <v>43836.527916666659</v>
      </c>
      <c r="N72" s="63"/>
      <c r="P72" s="78" t="str">
        <f>IF(L72=0,"Bitte prüfen","")</f>
        <v/>
      </c>
      <c r="Q72" s="78" t="str">
        <f>IF(J72/I72&lt;0.5,"Bitte prüfen","")</f>
        <v/>
      </c>
      <c r="R72" s="78" t="str">
        <f>IF(J72/I72&gt;2.5,"Bitte prüfen","")</f>
        <v/>
      </c>
      <c r="S72" s="78" t="str">
        <f>IF(K72&lt;0,"Bitte prüfen",IF(K72&gt;1.5,"Bitte prüfen",""))</f>
        <v/>
      </c>
    </row>
    <row r="73" spans="1:19" x14ac:dyDescent="0.25">
      <c r="A73" s="13"/>
      <c r="B73" s="14"/>
      <c r="C73" s="45"/>
      <c r="D73" s="15"/>
      <c r="E73" s="117"/>
      <c r="F73" s="117"/>
      <c r="G73" s="118"/>
      <c r="H73" s="119"/>
      <c r="I73" s="120"/>
      <c r="J73" s="75"/>
      <c r="K73" s="76"/>
      <c r="L73" s="77"/>
      <c r="M73" s="77"/>
      <c r="N73" s="64"/>
      <c r="P73" s="79"/>
      <c r="Q73" s="79"/>
      <c r="R73" s="79"/>
      <c r="S73" s="79"/>
    </row>
    <row r="74" spans="1:19" ht="39.6" x14ac:dyDescent="0.25">
      <c r="A74" s="106">
        <f t="shared" ref="A74" si="33">MAX(A70:A73)+1</f>
        <v>35</v>
      </c>
      <c r="B74" s="20" t="s">
        <v>261</v>
      </c>
      <c r="C74" s="47" t="s">
        <v>262</v>
      </c>
      <c r="D74" s="10"/>
      <c r="E74" s="121">
        <v>2</v>
      </c>
      <c r="F74" s="121" t="s">
        <v>17</v>
      </c>
      <c r="G74" s="122">
        <v>4</v>
      </c>
      <c r="H74" s="115" t="s">
        <v>18</v>
      </c>
      <c r="I74" s="123">
        <f>E74/G74*I$1</f>
        <v>2.0833333333333332E-2</v>
      </c>
      <c r="J74" s="72">
        <v>2.0833333333333332E-2</v>
      </c>
      <c r="K74" s="80">
        <v>0.5</v>
      </c>
      <c r="L74" s="87">
        <f>M72</f>
        <v>43836.527916666659</v>
      </c>
      <c r="M74" s="87">
        <f>L74+J74*(1-K74)</f>
        <v>43836.538333333323</v>
      </c>
      <c r="N74" s="63"/>
      <c r="P74" s="78" t="str">
        <f>IF(L74=0,"Bitte prüfen","")</f>
        <v/>
      </c>
      <c r="Q74" s="78" t="str">
        <f>IF(J74/I74&lt;0.5,"Bitte prüfen","")</f>
        <v/>
      </c>
      <c r="R74" s="78" t="str">
        <f>IF(J74/I74&gt;2.5,"Bitte prüfen","")</f>
        <v/>
      </c>
      <c r="S74" s="78" t="str">
        <f>IF(K74&lt;0,"Bitte prüfen",IF(K74&gt;1.5,"Bitte prüfen",""))</f>
        <v/>
      </c>
    </row>
    <row r="75" spans="1:19" x14ac:dyDescent="0.25">
      <c r="A75" s="13"/>
      <c r="B75" s="33"/>
      <c r="C75" s="56"/>
      <c r="D75" s="15"/>
      <c r="E75" s="135"/>
      <c r="F75" s="135"/>
      <c r="G75" s="136"/>
      <c r="H75" s="137"/>
      <c r="I75" s="120"/>
      <c r="J75" s="75"/>
      <c r="K75" s="76"/>
      <c r="L75" s="77"/>
      <c r="M75" s="77"/>
      <c r="N75" s="64"/>
      <c r="P75" s="79"/>
      <c r="Q75" s="79"/>
      <c r="R75" s="79"/>
      <c r="S75" s="79"/>
    </row>
    <row r="76" spans="1:19" x14ac:dyDescent="0.25">
      <c r="A76" s="106">
        <f t="shared" ref="A76" si="34">MAX(A72:A75)+1</f>
        <v>36</v>
      </c>
      <c r="B76" s="9" t="s">
        <v>128</v>
      </c>
      <c r="C76" s="152" t="s">
        <v>263</v>
      </c>
      <c r="D76" s="10"/>
      <c r="E76" s="121">
        <v>1</v>
      </c>
      <c r="F76" s="121" t="s">
        <v>17</v>
      </c>
      <c r="G76" s="122">
        <v>2</v>
      </c>
      <c r="H76" s="115" t="s">
        <v>18</v>
      </c>
      <c r="I76" s="123">
        <f>E76/G76*I$1</f>
        <v>2.0833333333333332E-2</v>
      </c>
      <c r="J76" s="72">
        <v>2.0833333333333332E-2</v>
      </c>
      <c r="K76" s="80">
        <v>0.5</v>
      </c>
      <c r="L76" s="87">
        <f>M74</f>
        <v>43836.538333333323</v>
      </c>
      <c r="M76" s="87">
        <f>L76+J76*(1-K76)</f>
        <v>43836.548749999987</v>
      </c>
      <c r="N76" s="63"/>
      <c r="P76" s="78" t="str">
        <f>IF(L76=0,"Bitte prüfen","")</f>
        <v/>
      </c>
      <c r="Q76" s="78" t="str">
        <f>IF(J76/I76&lt;0.5,"Bitte prüfen","")</f>
        <v/>
      </c>
      <c r="R76" s="78" t="str">
        <f>IF(J76/I76&gt;2.5,"Bitte prüfen","")</f>
        <v/>
      </c>
      <c r="S76" s="78" t="str">
        <f>IF(K76&lt;0,"Bitte prüfen",IF(K76&gt;1.5,"Bitte prüfen",""))</f>
        <v/>
      </c>
    </row>
    <row r="77" spans="1:19" x14ac:dyDescent="0.25">
      <c r="A77" s="13"/>
      <c r="B77" s="14"/>
      <c r="C77" s="50"/>
      <c r="D77" s="15"/>
      <c r="E77" s="135"/>
      <c r="F77" s="135"/>
      <c r="G77" s="125"/>
      <c r="H77" s="138"/>
      <c r="I77" s="120"/>
      <c r="J77" s="75"/>
      <c r="K77" s="76"/>
      <c r="L77" s="77"/>
      <c r="M77" s="77"/>
      <c r="N77" s="86">
        <f>M76-L1</f>
        <v>3.5904166666514357</v>
      </c>
      <c r="P77" s="79"/>
      <c r="Q77" s="79"/>
      <c r="R77" s="79"/>
      <c r="S77" s="79"/>
    </row>
    <row r="78" spans="1:19" x14ac:dyDescent="0.25">
      <c r="A78" s="29"/>
      <c r="B78" s="42"/>
      <c r="C78" s="43"/>
      <c r="D78" s="29"/>
      <c r="E78" s="29"/>
      <c r="F78" s="29"/>
      <c r="G78" s="29"/>
      <c r="H78" s="29"/>
      <c r="I78" s="11"/>
      <c r="J78" s="11"/>
      <c r="K78" s="29"/>
      <c r="L78" s="29"/>
      <c r="M78" s="29"/>
      <c r="N78" s="29"/>
      <c r="Q78"/>
      <c r="R78"/>
    </row>
    <row r="79" spans="1:19" x14ac:dyDescent="0.25">
      <c r="A79" s="29"/>
      <c r="B79" s="42"/>
      <c r="C79" s="43"/>
      <c r="D79" s="29"/>
      <c r="E79" s="29"/>
      <c r="F79" s="29"/>
      <c r="G79" s="29"/>
      <c r="H79" s="29"/>
      <c r="I79" s="11"/>
      <c r="J79" s="11"/>
      <c r="K79" s="29"/>
      <c r="L79" s="29"/>
      <c r="M79" s="29"/>
      <c r="N79" s="29"/>
      <c r="Q79"/>
      <c r="R79"/>
    </row>
    <row r="80" spans="1:19" x14ac:dyDescent="0.25">
      <c r="A80" s="29"/>
      <c r="B80" s="42"/>
      <c r="C80" s="43"/>
      <c r="D80" s="29"/>
      <c r="E80" s="29"/>
      <c r="F80" s="29"/>
      <c r="G80" s="29"/>
      <c r="H80" s="29"/>
      <c r="I80" s="11"/>
      <c r="J80" s="11"/>
      <c r="K80" s="29"/>
      <c r="L80" s="29"/>
      <c r="M80" s="29"/>
      <c r="N80" s="29"/>
      <c r="Q80"/>
      <c r="R80"/>
    </row>
    <row r="81" spans="1:18" x14ac:dyDescent="0.25">
      <c r="A81" s="29"/>
      <c r="B81" s="42"/>
      <c r="C81" s="43"/>
      <c r="D81" s="29"/>
      <c r="E81" s="29"/>
      <c r="F81" s="29"/>
      <c r="G81" s="29"/>
      <c r="H81" s="29"/>
      <c r="I81" s="11"/>
      <c r="J81" s="11"/>
      <c r="K81" s="29"/>
      <c r="L81" s="29"/>
      <c r="M81" s="12"/>
      <c r="N81" s="29"/>
      <c r="Q81"/>
      <c r="R81"/>
    </row>
    <row r="82" spans="1:18" x14ac:dyDescent="0.25">
      <c r="A82" s="29"/>
      <c r="B82" s="42"/>
      <c r="C82" s="43"/>
      <c r="D82" s="29"/>
      <c r="E82" s="11"/>
      <c r="F82" s="34"/>
      <c r="G82" s="35"/>
      <c r="H82" s="36"/>
      <c r="I82" s="37"/>
      <c r="J82" s="22"/>
      <c r="K82" s="11"/>
      <c r="L82" s="12"/>
      <c r="M82" s="12"/>
      <c r="N82" s="29"/>
      <c r="Q82"/>
      <c r="R82"/>
    </row>
    <row r="83" spans="1:18" x14ac:dyDescent="0.25">
      <c r="A83" s="29"/>
      <c r="B83" s="42"/>
      <c r="C83" s="43"/>
      <c r="D83" s="29"/>
      <c r="E83" s="11"/>
      <c r="F83" s="34"/>
      <c r="G83" s="35"/>
      <c r="H83" s="36"/>
      <c r="I83" s="37"/>
      <c r="J83" s="22"/>
      <c r="K83" s="11"/>
      <c r="L83" s="12"/>
      <c r="M83" s="12"/>
      <c r="N83" s="29"/>
      <c r="Q83"/>
      <c r="R83"/>
    </row>
    <row r="84" spans="1:18" x14ac:dyDescent="0.25">
      <c r="B84" s="39"/>
      <c r="C84" s="43"/>
      <c r="F84" s="38"/>
      <c r="J84" s="22"/>
      <c r="K84" s="11"/>
      <c r="L84" s="12"/>
      <c r="M84" s="12"/>
      <c r="Q84"/>
      <c r="R84"/>
    </row>
    <row r="85" spans="1:18" x14ac:dyDescent="0.25">
      <c r="B85" s="39"/>
      <c r="C85" s="43"/>
      <c r="F85" s="38"/>
      <c r="J85" s="22"/>
      <c r="K85" s="11"/>
      <c r="L85" s="12"/>
      <c r="M85" s="12"/>
      <c r="Q85"/>
      <c r="R85"/>
    </row>
    <row r="86" spans="1:18" x14ac:dyDescent="0.25">
      <c r="B86" s="39"/>
      <c r="C86" s="43"/>
      <c r="F86" s="38"/>
      <c r="J86" s="22"/>
      <c r="K86" s="11"/>
      <c r="L86" s="12"/>
      <c r="M86" s="12"/>
      <c r="Q86"/>
      <c r="R86"/>
    </row>
    <row r="87" spans="1:18" x14ac:dyDescent="0.25">
      <c r="B87" s="39"/>
      <c r="C87" s="43"/>
      <c r="F87" s="38"/>
      <c r="J87" s="22"/>
      <c r="K87" s="11"/>
      <c r="L87" s="12"/>
      <c r="M87" s="12"/>
      <c r="Q87"/>
      <c r="R87"/>
    </row>
    <row r="88" spans="1:18" x14ac:dyDescent="0.25">
      <c r="B88" s="39"/>
      <c r="C88" s="43"/>
      <c r="F88" s="38"/>
      <c r="J88" s="22"/>
      <c r="K88" s="11"/>
      <c r="L88" s="12"/>
      <c r="M88" s="12"/>
      <c r="Q88"/>
      <c r="R88"/>
    </row>
    <row r="89" spans="1:18" x14ac:dyDescent="0.25">
      <c r="B89" s="39"/>
      <c r="C89" s="43"/>
      <c r="F89" s="38"/>
      <c r="J89" s="22"/>
      <c r="K89" s="11"/>
      <c r="L89" s="12"/>
      <c r="M89" s="12"/>
      <c r="Q89"/>
      <c r="R89"/>
    </row>
    <row r="90" spans="1:18" x14ac:dyDescent="0.25">
      <c r="B90" s="39"/>
      <c r="C90" s="43"/>
      <c r="F90" s="38"/>
      <c r="J90" s="22"/>
      <c r="K90" s="11"/>
      <c r="L90" s="12"/>
      <c r="M90" s="12"/>
      <c r="Q90"/>
      <c r="R90"/>
    </row>
    <row r="91" spans="1:18" x14ac:dyDescent="0.25">
      <c r="B91" s="39"/>
      <c r="C91" s="43"/>
      <c r="F91" s="38"/>
      <c r="J91" s="22"/>
      <c r="K91" s="11"/>
      <c r="L91" s="12"/>
      <c r="M91" s="29"/>
      <c r="Q91"/>
      <c r="R91"/>
    </row>
    <row r="92" spans="1:18" x14ac:dyDescent="0.25">
      <c r="B92" s="39"/>
      <c r="C92" s="43"/>
      <c r="F92" s="38"/>
      <c r="G92" s="1"/>
      <c r="H92" s="38"/>
      <c r="I92" s="1"/>
      <c r="J92" s="11"/>
      <c r="K92" s="29"/>
      <c r="L92" s="29"/>
      <c r="M92" s="29"/>
      <c r="Q92"/>
      <c r="R92"/>
    </row>
    <row r="93" spans="1:18" x14ac:dyDescent="0.25">
      <c r="B93" s="39"/>
      <c r="C93" s="43"/>
      <c r="F93" s="38"/>
      <c r="G93" s="1"/>
      <c r="H93" s="38"/>
      <c r="I93" s="1"/>
      <c r="J93" s="11"/>
      <c r="K93" s="29"/>
      <c r="L93" s="29"/>
      <c r="M93" s="29"/>
      <c r="Q93"/>
      <c r="R93"/>
    </row>
    <row r="94" spans="1:18" x14ac:dyDescent="0.25">
      <c r="B94" s="39"/>
      <c r="C94" s="43"/>
      <c r="F94" s="38"/>
      <c r="G94" s="1"/>
      <c r="H94" s="38"/>
      <c r="I94" s="1"/>
      <c r="J94" s="11"/>
      <c r="K94" s="29"/>
      <c r="L94" s="29"/>
      <c r="M94" s="29"/>
      <c r="Q94"/>
      <c r="R94"/>
    </row>
    <row r="95" spans="1:18" x14ac:dyDescent="0.25">
      <c r="B95" s="39"/>
      <c r="C95" s="43"/>
      <c r="F95" s="38"/>
      <c r="G95" s="1"/>
      <c r="H95" s="38"/>
      <c r="I95" s="1"/>
      <c r="J95" s="11"/>
      <c r="K95" s="29"/>
      <c r="L95" s="29"/>
      <c r="M95" s="29"/>
      <c r="Q95"/>
      <c r="R95"/>
    </row>
    <row r="96" spans="1:18" x14ac:dyDescent="0.25">
      <c r="B96" s="39"/>
      <c r="C96" s="43"/>
      <c r="F96" s="38"/>
      <c r="G96" s="1"/>
      <c r="H96" s="38"/>
      <c r="I96" s="1"/>
      <c r="J96" s="11"/>
      <c r="K96" s="29"/>
      <c r="L96" s="29"/>
      <c r="M96" s="29"/>
      <c r="Q96"/>
      <c r="R96"/>
    </row>
    <row r="97" spans="2:18" x14ac:dyDescent="0.25">
      <c r="B97" s="39"/>
      <c r="C97" s="43"/>
      <c r="F97" s="38"/>
      <c r="G97" s="1"/>
      <c r="H97" s="38"/>
      <c r="I97" s="1"/>
      <c r="J97" s="11"/>
      <c r="K97" s="29"/>
      <c r="L97" s="29"/>
      <c r="M97" s="29"/>
      <c r="Q97"/>
      <c r="R97"/>
    </row>
    <row r="98" spans="2:18" x14ac:dyDescent="0.25">
      <c r="B98" s="39"/>
      <c r="C98" s="43"/>
      <c r="F98" s="38"/>
      <c r="G98" s="1"/>
      <c r="H98" s="38"/>
      <c r="I98" s="1"/>
      <c r="J98" s="11"/>
      <c r="K98" s="29"/>
      <c r="L98" s="29"/>
      <c r="M98" s="29"/>
      <c r="Q98"/>
      <c r="R98"/>
    </row>
    <row r="99" spans="2:18" x14ac:dyDescent="0.25">
      <c r="B99" s="39"/>
      <c r="C99" s="43"/>
      <c r="F99" s="38"/>
      <c r="G99" s="1"/>
      <c r="H99" s="38"/>
      <c r="I99" s="1"/>
      <c r="J99" s="11"/>
      <c r="K99" s="29"/>
      <c r="L99" s="29"/>
      <c r="M99" s="29"/>
      <c r="Q99"/>
      <c r="R99"/>
    </row>
    <row r="100" spans="2:18" x14ac:dyDescent="0.25">
      <c r="B100" s="39"/>
      <c r="C100" s="43"/>
      <c r="F100" s="38"/>
      <c r="G100" s="1"/>
      <c r="H100" s="38"/>
      <c r="I100" s="1"/>
      <c r="J100" s="11"/>
      <c r="K100" s="29"/>
      <c r="L100" s="29"/>
      <c r="M100" s="29"/>
      <c r="Q100"/>
      <c r="R100"/>
    </row>
    <row r="101" spans="2:18" x14ac:dyDescent="0.25">
      <c r="B101" s="39"/>
      <c r="C101" s="43"/>
      <c r="F101" s="38"/>
      <c r="G101" s="1"/>
      <c r="H101" s="38"/>
      <c r="I101" s="1"/>
      <c r="J101" s="11"/>
      <c r="K101" s="29"/>
      <c r="L101" s="29"/>
      <c r="M101" s="29"/>
      <c r="Q101"/>
      <c r="R101"/>
    </row>
    <row r="102" spans="2:18" x14ac:dyDescent="0.25">
      <c r="B102" s="39"/>
      <c r="C102" s="43"/>
      <c r="F102" s="38"/>
      <c r="G102" s="1"/>
      <c r="H102" s="38"/>
      <c r="I102" s="1"/>
      <c r="J102" s="11"/>
      <c r="K102" s="29"/>
      <c r="L102" s="29"/>
      <c r="M102" s="29"/>
      <c r="Q102"/>
      <c r="R102"/>
    </row>
    <row r="103" spans="2:18" x14ac:dyDescent="0.25">
      <c r="B103" s="39"/>
      <c r="C103" s="43"/>
      <c r="F103" s="38"/>
      <c r="G103" s="1"/>
      <c r="H103" s="38"/>
      <c r="I103" s="1"/>
      <c r="J103" s="11"/>
      <c r="K103" s="29"/>
      <c r="L103" s="29"/>
      <c r="M103" s="29"/>
      <c r="Q103"/>
      <c r="R103"/>
    </row>
    <row r="104" spans="2:18" x14ac:dyDescent="0.25">
      <c r="B104" s="39"/>
      <c r="C104" s="43"/>
      <c r="F104" s="38"/>
      <c r="G104" s="1"/>
      <c r="H104" s="38"/>
      <c r="I104" s="1"/>
      <c r="J104" s="11"/>
      <c r="K104" s="29"/>
      <c r="L104" s="29"/>
      <c r="M104" s="29"/>
      <c r="Q104"/>
      <c r="R104"/>
    </row>
    <row r="105" spans="2:18" x14ac:dyDescent="0.25">
      <c r="B105" s="39"/>
      <c r="C105" s="43"/>
      <c r="F105" s="38"/>
      <c r="G105" s="1"/>
      <c r="H105" s="38"/>
      <c r="I105" s="1"/>
      <c r="J105" s="11"/>
      <c r="K105" s="29"/>
      <c r="L105" s="29"/>
      <c r="M105" s="29"/>
      <c r="Q105"/>
      <c r="R105"/>
    </row>
    <row r="106" spans="2:18" x14ac:dyDescent="0.25">
      <c r="C106" s="43"/>
      <c r="F106" s="38"/>
      <c r="G106" s="1"/>
      <c r="H106" s="38"/>
      <c r="I106" s="1"/>
      <c r="J106" s="11"/>
      <c r="K106" s="29"/>
      <c r="L106" s="29"/>
      <c r="M106" s="29"/>
      <c r="Q106"/>
      <c r="R106"/>
    </row>
    <row r="107" spans="2:18" x14ac:dyDescent="0.25">
      <c r="C107" s="43"/>
      <c r="F107" s="38"/>
      <c r="G107" s="1"/>
      <c r="H107" s="38"/>
      <c r="I107" s="1"/>
      <c r="J107" s="11"/>
      <c r="K107" s="29"/>
      <c r="L107" s="29"/>
      <c r="M107" s="29"/>
      <c r="Q107"/>
      <c r="R107"/>
    </row>
    <row r="108" spans="2:18" x14ac:dyDescent="0.25">
      <c r="C108" s="43"/>
      <c r="F108" s="38"/>
      <c r="G108" s="1"/>
      <c r="H108" s="38"/>
      <c r="I108" s="1"/>
      <c r="J108" s="11"/>
      <c r="K108" s="29"/>
      <c r="L108" s="29"/>
      <c r="M108" s="29"/>
      <c r="Q108"/>
      <c r="R108"/>
    </row>
    <row r="109" spans="2:18" x14ac:dyDescent="0.25">
      <c r="C109" s="43"/>
      <c r="F109" s="38"/>
      <c r="G109" s="1"/>
      <c r="H109" s="38"/>
      <c r="I109" s="1"/>
      <c r="J109" s="11"/>
      <c r="K109" s="29"/>
      <c r="L109" s="29"/>
      <c r="M109" s="29"/>
      <c r="Q109"/>
      <c r="R109"/>
    </row>
    <row r="110" spans="2:18" x14ac:dyDescent="0.25">
      <c r="C110" s="43"/>
      <c r="F110" s="38"/>
      <c r="G110" s="1"/>
      <c r="H110" s="38"/>
      <c r="I110" s="1"/>
      <c r="J110" s="11"/>
      <c r="K110" s="29"/>
      <c r="L110" s="29"/>
      <c r="M110" s="29"/>
      <c r="Q110"/>
      <c r="R110"/>
    </row>
    <row r="111" spans="2:18" x14ac:dyDescent="0.25">
      <c r="C111" s="43"/>
      <c r="F111" s="38"/>
      <c r="G111" s="1"/>
      <c r="H111" s="38"/>
      <c r="I111" s="1"/>
      <c r="J111" s="11"/>
      <c r="K111" s="29"/>
      <c r="L111" s="29"/>
      <c r="M111" s="29"/>
      <c r="Q111"/>
      <c r="R111"/>
    </row>
    <row r="112" spans="2:18" x14ac:dyDescent="0.25">
      <c r="C112" s="43"/>
      <c r="F112" s="38"/>
      <c r="G112" s="1"/>
      <c r="H112" s="38"/>
      <c r="I112" s="1"/>
      <c r="J112" s="11"/>
      <c r="K112" s="29"/>
      <c r="L112" s="29"/>
      <c r="M112" s="29"/>
      <c r="Q112"/>
      <c r="R112"/>
    </row>
    <row r="113" spans="3:18" x14ac:dyDescent="0.25">
      <c r="C113" s="43"/>
      <c r="F113" s="38"/>
      <c r="G113" s="1"/>
      <c r="H113" s="38"/>
      <c r="I113" s="1"/>
      <c r="J113" s="11"/>
      <c r="K113" s="29"/>
      <c r="L113" s="29"/>
      <c r="M113" s="29"/>
      <c r="Q113"/>
      <c r="R113"/>
    </row>
    <row r="114" spans="3:18" x14ac:dyDescent="0.25">
      <c r="C114" s="43"/>
      <c r="F114" s="38"/>
      <c r="G114" s="1"/>
      <c r="H114" s="38"/>
      <c r="I114" s="1"/>
      <c r="J114" s="11"/>
      <c r="K114" s="29"/>
      <c r="L114" s="29"/>
      <c r="M114" s="29"/>
      <c r="Q114"/>
      <c r="R114"/>
    </row>
    <row r="115" spans="3:18" x14ac:dyDescent="0.25">
      <c r="C115" s="43"/>
      <c r="F115" s="38"/>
      <c r="G115" s="1"/>
      <c r="H115" s="38"/>
      <c r="I115" s="1"/>
      <c r="J115" s="11"/>
      <c r="K115" s="29"/>
      <c r="L115" s="29"/>
      <c r="M115" s="29"/>
      <c r="Q115"/>
      <c r="R115"/>
    </row>
    <row r="116" spans="3:18" x14ac:dyDescent="0.25">
      <c r="C116" s="43"/>
      <c r="F116" s="38"/>
      <c r="G116" s="1"/>
      <c r="H116" s="38"/>
      <c r="I116" s="1"/>
      <c r="J116" s="11"/>
      <c r="K116" s="29"/>
      <c r="L116" s="29"/>
      <c r="M116" s="29"/>
      <c r="Q116"/>
      <c r="R116"/>
    </row>
    <row r="117" spans="3:18" x14ac:dyDescent="0.25">
      <c r="C117" s="43"/>
      <c r="F117" s="38"/>
      <c r="G117" s="1"/>
      <c r="H117" s="38"/>
      <c r="I117" s="1"/>
      <c r="J117" s="11"/>
      <c r="K117" s="29"/>
      <c r="L117" s="29"/>
      <c r="M117" s="29"/>
      <c r="Q117"/>
      <c r="R117"/>
    </row>
    <row r="118" spans="3:18" x14ac:dyDescent="0.25">
      <c r="C118" s="43"/>
      <c r="F118" s="38"/>
      <c r="G118" s="1"/>
      <c r="H118" s="38"/>
      <c r="I118" s="1"/>
      <c r="J118" s="11"/>
      <c r="K118" s="29"/>
      <c r="L118" s="29"/>
      <c r="M118" s="29"/>
      <c r="Q118"/>
      <c r="R118"/>
    </row>
    <row r="119" spans="3:18" x14ac:dyDescent="0.25">
      <c r="C119" s="43"/>
      <c r="F119" s="38"/>
      <c r="G119" s="1"/>
      <c r="H119" s="38"/>
      <c r="I119" s="1"/>
      <c r="J119" s="11"/>
      <c r="K119" s="29"/>
      <c r="L119" s="29"/>
      <c r="M119" s="29"/>
      <c r="Q119"/>
      <c r="R119"/>
    </row>
    <row r="120" spans="3:18" x14ac:dyDescent="0.25">
      <c r="C120" s="43"/>
      <c r="F120" s="38"/>
      <c r="G120" s="1"/>
      <c r="H120" s="38"/>
      <c r="I120" s="1"/>
      <c r="J120" s="11"/>
      <c r="K120" s="29"/>
      <c r="L120" s="29"/>
      <c r="M120" s="29"/>
      <c r="Q120"/>
      <c r="R120"/>
    </row>
    <row r="121" spans="3:18" x14ac:dyDescent="0.25">
      <c r="C121" s="43"/>
      <c r="F121" s="38"/>
      <c r="G121" s="1"/>
      <c r="H121" s="38"/>
      <c r="I121" s="1"/>
      <c r="J121" s="11"/>
      <c r="K121" s="29"/>
      <c r="L121" s="29"/>
      <c r="M121" s="29"/>
      <c r="Q121"/>
      <c r="R121"/>
    </row>
    <row r="122" spans="3:18" x14ac:dyDescent="0.25">
      <c r="C122" s="43"/>
      <c r="F122" s="38"/>
      <c r="G122" s="1"/>
      <c r="H122" s="38"/>
      <c r="I122" s="1"/>
      <c r="J122" s="11"/>
      <c r="K122" s="29"/>
      <c r="L122" s="29"/>
      <c r="M122" s="29"/>
      <c r="Q122"/>
      <c r="R122"/>
    </row>
    <row r="123" spans="3:18" x14ac:dyDescent="0.25">
      <c r="C123" s="43"/>
      <c r="F123" s="38"/>
      <c r="G123" s="1"/>
      <c r="H123" s="38"/>
      <c r="I123" s="1"/>
      <c r="J123" s="11"/>
      <c r="K123" s="29"/>
      <c r="L123" s="29"/>
      <c r="M123" s="29"/>
      <c r="Q123"/>
      <c r="R123"/>
    </row>
    <row r="124" spans="3:18" x14ac:dyDescent="0.25">
      <c r="C124" s="43"/>
      <c r="F124" s="38"/>
      <c r="G124" s="1"/>
      <c r="H124" s="38"/>
      <c r="I124" s="1"/>
      <c r="J124" s="11"/>
      <c r="K124" s="29"/>
      <c r="L124" s="29"/>
      <c r="M124" s="29"/>
      <c r="Q124"/>
      <c r="R124"/>
    </row>
    <row r="125" spans="3:18" x14ac:dyDescent="0.25">
      <c r="C125" s="43"/>
      <c r="F125" s="38"/>
      <c r="G125" s="1"/>
      <c r="H125" s="38"/>
      <c r="I125" s="1"/>
      <c r="J125" s="11"/>
      <c r="K125" s="29"/>
      <c r="L125" s="29"/>
      <c r="M125" s="29"/>
      <c r="Q125"/>
      <c r="R125"/>
    </row>
    <row r="126" spans="3:18" x14ac:dyDescent="0.25">
      <c r="C126" s="43"/>
      <c r="F126" s="38"/>
      <c r="G126" s="1"/>
      <c r="H126" s="38"/>
      <c r="I126" s="1"/>
      <c r="J126" s="11"/>
      <c r="K126" s="29"/>
      <c r="L126" s="29"/>
      <c r="M126" s="29"/>
      <c r="Q126"/>
      <c r="R126"/>
    </row>
    <row r="127" spans="3:18" x14ac:dyDescent="0.25">
      <c r="C127" s="43"/>
      <c r="F127" s="38"/>
      <c r="G127" s="1"/>
      <c r="H127" s="38"/>
      <c r="I127" s="1"/>
      <c r="J127" s="11"/>
      <c r="K127" s="29"/>
      <c r="L127" s="29"/>
      <c r="M127" s="29"/>
      <c r="Q127"/>
      <c r="R127"/>
    </row>
    <row r="128" spans="3:18" x14ac:dyDescent="0.25">
      <c r="C128" s="43"/>
      <c r="F128" s="38"/>
      <c r="G128" s="1"/>
      <c r="H128" s="38"/>
      <c r="I128" s="1"/>
      <c r="J128" s="11"/>
      <c r="K128" s="29"/>
      <c r="L128" s="29"/>
      <c r="M128" s="29"/>
      <c r="Q128"/>
      <c r="R128"/>
    </row>
    <row r="129" spans="3:18" x14ac:dyDescent="0.25">
      <c r="C129" s="43"/>
      <c r="F129" s="38"/>
      <c r="G129" s="1"/>
      <c r="H129" s="38"/>
      <c r="I129" s="1"/>
      <c r="J129" s="11"/>
      <c r="K129" s="29"/>
      <c r="L129" s="29"/>
      <c r="M129" s="29"/>
      <c r="Q129"/>
      <c r="R129"/>
    </row>
    <row r="130" spans="3:18" x14ac:dyDescent="0.25">
      <c r="C130" s="43"/>
      <c r="F130" s="38"/>
      <c r="G130" s="1"/>
      <c r="H130" s="38"/>
      <c r="I130" s="1"/>
      <c r="J130" s="11"/>
      <c r="K130" s="29"/>
      <c r="L130" s="29"/>
      <c r="M130" s="29"/>
      <c r="Q130"/>
      <c r="R130"/>
    </row>
    <row r="131" spans="3:18" x14ac:dyDescent="0.25">
      <c r="C131" s="43"/>
      <c r="F131" s="38"/>
      <c r="G131" s="1"/>
      <c r="H131" s="38"/>
      <c r="I131" s="1"/>
      <c r="J131" s="11"/>
      <c r="K131" s="29"/>
      <c r="L131" s="29"/>
      <c r="M131" s="29"/>
      <c r="Q131"/>
      <c r="R131"/>
    </row>
    <row r="132" spans="3:18" x14ac:dyDescent="0.25">
      <c r="C132" s="43"/>
      <c r="F132" s="38"/>
      <c r="G132" s="1"/>
      <c r="H132" s="38"/>
      <c r="I132" s="1"/>
      <c r="J132" s="11"/>
      <c r="K132" s="29"/>
      <c r="L132" s="29"/>
      <c r="M132" s="29"/>
      <c r="Q132"/>
      <c r="R132"/>
    </row>
    <row r="133" spans="3:18" x14ac:dyDescent="0.25">
      <c r="C133" s="43"/>
      <c r="F133" s="38"/>
      <c r="G133" s="1"/>
      <c r="H133" s="38"/>
      <c r="I133" s="1"/>
      <c r="J133" s="11"/>
      <c r="K133" s="29"/>
      <c r="L133" s="29"/>
      <c r="M133" s="29"/>
      <c r="Q133"/>
      <c r="R133"/>
    </row>
    <row r="134" spans="3:18" x14ac:dyDescent="0.25">
      <c r="C134" s="43"/>
      <c r="F134" s="38"/>
      <c r="G134" s="1"/>
      <c r="H134" s="38"/>
      <c r="I134" s="1"/>
      <c r="J134" s="11"/>
      <c r="K134" s="29"/>
      <c r="L134" s="29"/>
      <c r="M134" s="29"/>
      <c r="Q134"/>
      <c r="R134"/>
    </row>
    <row r="135" spans="3:18" x14ac:dyDescent="0.25">
      <c r="C135" s="43"/>
      <c r="F135" s="38"/>
      <c r="G135" s="1"/>
      <c r="H135" s="38"/>
      <c r="I135" s="1"/>
      <c r="J135" s="11"/>
      <c r="K135" s="29"/>
      <c r="L135" s="29"/>
      <c r="M135" s="29"/>
      <c r="Q135"/>
      <c r="R135"/>
    </row>
    <row r="136" spans="3:18" x14ac:dyDescent="0.25">
      <c r="C136" s="43"/>
      <c r="F136" s="38"/>
      <c r="G136" s="1"/>
      <c r="H136" s="38"/>
      <c r="I136" s="1"/>
      <c r="J136" s="11"/>
      <c r="K136" s="29"/>
      <c r="L136" s="29"/>
      <c r="M136" s="29"/>
      <c r="Q136"/>
      <c r="R136"/>
    </row>
    <row r="137" spans="3:18" x14ac:dyDescent="0.25">
      <c r="C137" s="43"/>
      <c r="F137" s="38"/>
      <c r="G137" s="1"/>
      <c r="H137" s="38"/>
      <c r="I137" s="1"/>
      <c r="J137" s="11"/>
      <c r="K137" s="29"/>
      <c r="L137" s="29"/>
      <c r="M137" s="29"/>
      <c r="Q137"/>
      <c r="R137"/>
    </row>
    <row r="138" spans="3:18" x14ac:dyDescent="0.25">
      <c r="C138" s="43"/>
      <c r="F138" s="38"/>
      <c r="G138" s="1"/>
      <c r="H138" s="38"/>
      <c r="I138" s="1"/>
      <c r="J138" s="11"/>
      <c r="K138" s="29"/>
      <c r="L138" s="29"/>
      <c r="M138" s="29"/>
      <c r="Q138"/>
      <c r="R138"/>
    </row>
    <row r="139" spans="3:18" x14ac:dyDescent="0.25">
      <c r="C139" s="43"/>
      <c r="F139" s="38"/>
      <c r="G139" s="1"/>
      <c r="H139" s="38"/>
      <c r="I139" s="1"/>
      <c r="J139" s="11"/>
      <c r="K139" s="29"/>
      <c r="L139" s="29"/>
      <c r="M139" s="29"/>
      <c r="Q139"/>
      <c r="R139"/>
    </row>
    <row r="140" spans="3:18" x14ac:dyDescent="0.25">
      <c r="C140" s="43"/>
      <c r="F140" s="38"/>
      <c r="G140" s="1"/>
      <c r="H140" s="38"/>
      <c r="I140" s="1"/>
      <c r="J140" s="11"/>
      <c r="K140" s="29"/>
      <c r="L140" s="29"/>
      <c r="M140" s="29"/>
      <c r="Q140"/>
      <c r="R140"/>
    </row>
    <row r="141" spans="3:18" x14ac:dyDescent="0.25">
      <c r="C141" s="43"/>
      <c r="F141" s="38"/>
      <c r="G141" s="1"/>
      <c r="H141" s="38"/>
      <c r="I141" s="1"/>
      <c r="J141" s="11"/>
      <c r="K141" s="29"/>
      <c r="L141" s="29"/>
      <c r="M141" s="29"/>
      <c r="Q141"/>
      <c r="R141"/>
    </row>
    <row r="142" spans="3:18" x14ac:dyDescent="0.25">
      <c r="C142" s="43"/>
      <c r="F142" s="38"/>
      <c r="G142" s="1"/>
      <c r="H142" s="38"/>
      <c r="I142" s="1"/>
      <c r="J142" s="11"/>
      <c r="K142" s="29"/>
      <c r="L142" s="29"/>
      <c r="M142" s="29"/>
      <c r="Q142"/>
      <c r="R142"/>
    </row>
    <row r="143" spans="3:18" x14ac:dyDescent="0.25">
      <c r="C143" s="43"/>
      <c r="F143" s="38"/>
      <c r="G143" s="1"/>
      <c r="H143" s="38"/>
      <c r="I143" s="1"/>
      <c r="J143" s="11"/>
      <c r="K143" s="29"/>
      <c r="L143" s="29"/>
      <c r="M143" s="29"/>
      <c r="Q143"/>
      <c r="R143"/>
    </row>
    <row r="144" spans="3:18" x14ac:dyDescent="0.25">
      <c r="C144" s="43"/>
      <c r="F144" s="38"/>
      <c r="G144" s="1"/>
      <c r="H144" s="38"/>
      <c r="I144" s="1"/>
      <c r="J144" s="11"/>
      <c r="K144" s="29"/>
      <c r="L144" s="29"/>
      <c r="M144" s="29"/>
      <c r="Q144"/>
      <c r="R144"/>
    </row>
    <row r="145" spans="3:18" x14ac:dyDescent="0.25">
      <c r="C145" s="43"/>
      <c r="F145" s="38"/>
      <c r="G145" s="1"/>
      <c r="H145" s="38"/>
      <c r="I145" s="1"/>
      <c r="J145" s="11"/>
      <c r="K145" s="29"/>
      <c r="L145" s="29"/>
      <c r="M145" s="29"/>
      <c r="Q145"/>
      <c r="R145"/>
    </row>
    <row r="146" spans="3:18" x14ac:dyDescent="0.25">
      <c r="C146" s="43"/>
      <c r="F146" s="38"/>
      <c r="G146" s="1"/>
      <c r="H146" s="38"/>
      <c r="I146" s="1"/>
      <c r="J146" s="11"/>
      <c r="K146" s="29"/>
      <c r="L146" s="29"/>
      <c r="M146" s="29"/>
      <c r="Q146"/>
      <c r="R146"/>
    </row>
    <row r="147" spans="3:18" x14ac:dyDescent="0.25">
      <c r="C147" s="43"/>
      <c r="F147" s="38"/>
      <c r="G147" s="1"/>
      <c r="H147" s="38"/>
      <c r="I147" s="1"/>
      <c r="J147" s="11"/>
      <c r="K147" s="29"/>
      <c r="L147" s="29"/>
      <c r="M147" s="29"/>
      <c r="Q147"/>
      <c r="R147"/>
    </row>
    <row r="148" spans="3:18" x14ac:dyDescent="0.25">
      <c r="C148" s="43"/>
      <c r="F148" s="38"/>
      <c r="G148" s="1"/>
      <c r="H148" s="38"/>
      <c r="I148" s="1"/>
      <c r="J148" s="11"/>
      <c r="K148" s="29"/>
      <c r="L148" s="29"/>
      <c r="M148" s="29"/>
      <c r="Q148"/>
      <c r="R148"/>
    </row>
    <row r="149" spans="3:18" x14ac:dyDescent="0.25">
      <c r="C149" s="43"/>
      <c r="F149" s="38"/>
      <c r="G149" s="1"/>
      <c r="H149" s="38"/>
      <c r="I149" s="1"/>
      <c r="J149" s="11"/>
      <c r="K149" s="29"/>
      <c r="L149" s="29"/>
      <c r="M149" s="29"/>
      <c r="Q149"/>
      <c r="R149"/>
    </row>
    <row r="150" spans="3:18" x14ac:dyDescent="0.25">
      <c r="C150" s="43"/>
      <c r="F150" s="38"/>
      <c r="G150" s="1"/>
      <c r="H150" s="38"/>
      <c r="I150" s="1"/>
      <c r="J150" s="11"/>
      <c r="K150" s="29"/>
      <c r="L150" s="29"/>
      <c r="M150" s="29"/>
      <c r="Q150"/>
      <c r="R150"/>
    </row>
    <row r="151" spans="3:18" x14ac:dyDescent="0.25">
      <c r="C151" s="43"/>
      <c r="F151" s="38"/>
      <c r="G151" s="1"/>
      <c r="H151" s="38"/>
      <c r="I151" s="1"/>
      <c r="J151" s="11"/>
      <c r="K151" s="29"/>
      <c r="L151" s="29"/>
      <c r="M151" s="29"/>
      <c r="Q151"/>
      <c r="R151"/>
    </row>
    <row r="152" spans="3:18" x14ac:dyDescent="0.25">
      <c r="C152" s="43"/>
      <c r="F152" s="38"/>
      <c r="G152" s="1"/>
      <c r="H152" s="38"/>
      <c r="I152" s="1"/>
      <c r="J152" s="11"/>
      <c r="K152" s="29"/>
      <c r="L152" s="29"/>
      <c r="M152" s="29"/>
      <c r="Q152"/>
      <c r="R152"/>
    </row>
    <row r="153" spans="3:18" x14ac:dyDescent="0.25">
      <c r="C153" s="43"/>
      <c r="F153" s="38"/>
      <c r="G153" s="1"/>
      <c r="H153" s="38"/>
      <c r="I153" s="1"/>
      <c r="J153" s="11"/>
      <c r="K153" s="29"/>
      <c r="L153" s="29"/>
      <c r="M153" s="29"/>
      <c r="Q153"/>
      <c r="R153"/>
    </row>
    <row r="154" spans="3:18" x14ac:dyDescent="0.25">
      <c r="C154" s="43"/>
      <c r="F154" s="38"/>
      <c r="G154" s="1"/>
      <c r="H154" s="38"/>
      <c r="I154" s="1"/>
      <c r="J154" s="11"/>
      <c r="K154" s="29"/>
      <c r="L154" s="29"/>
      <c r="M154" s="29"/>
      <c r="Q154"/>
      <c r="R154"/>
    </row>
    <row r="155" spans="3:18" x14ac:dyDescent="0.25">
      <c r="C155" s="43"/>
      <c r="F155" s="38"/>
      <c r="G155" s="1"/>
      <c r="H155" s="38"/>
      <c r="I155" s="1"/>
      <c r="J155" s="11"/>
      <c r="K155" s="29"/>
      <c r="L155" s="29"/>
      <c r="M155" s="29"/>
      <c r="Q155"/>
      <c r="R155"/>
    </row>
    <row r="156" spans="3:18" x14ac:dyDescent="0.25">
      <c r="C156" s="43"/>
      <c r="F156" s="38"/>
      <c r="G156" s="1"/>
      <c r="H156" s="38"/>
      <c r="I156" s="1"/>
      <c r="J156" s="11"/>
      <c r="K156" s="29"/>
      <c r="L156" s="29"/>
      <c r="M156" s="29"/>
      <c r="Q156"/>
      <c r="R156"/>
    </row>
    <row r="157" spans="3:18" x14ac:dyDescent="0.25">
      <c r="C157" s="43"/>
      <c r="F157" s="38"/>
      <c r="G157" s="1"/>
      <c r="H157" s="38"/>
      <c r="I157" s="1"/>
      <c r="J157" s="11"/>
      <c r="K157" s="29"/>
      <c r="L157" s="29"/>
      <c r="M157" s="29"/>
      <c r="Q157"/>
      <c r="R157"/>
    </row>
    <row r="158" spans="3:18" x14ac:dyDescent="0.25">
      <c r="C158" s="43"/>
      <c r="F158" s="38"/>
      <c r="G158" s="1"/>
      <c r="H158" s="38"/>
      <c r="I158" s="1"/>
      <c r="J158" s="11"/>
      <c r="K158" s="29"/>
      <c r="L158" s="29"/>
      <c r="M158" s="29"/>
      <c r="Q158"/>
      <c r="R158"/>
    </row>
    <row r="159" spans="3:18" x14ac:dyDescent="0.25">
      <c r="C159" s="43"/>
      <c r="F159" s="38"/>
      <c r="G159" s="1"/>
      <c r="H159" s="38"/>
      <c r="I159" s="1"/>
      <c r="J159" s="11"/>
      <c r="K159" s="29"/>
      <c r="L159" s="29"/>
      <c r="M159" s="29"/>
      <c r="Q159"/>
      <c r="R159"/>
    </row>
    <row r="160" spans="3:18" x14ac:dyDescent="0.25">
      <c r="C160" s="43"/>
      <c r="F160" s="38"/>
      <c r="G160" s="1"/>
      <c r="H160" s="38"/>
      <c r="I160" s="1"/>
      <c r="J160" s="11"/>
      <c r="K160" s="29"/>
      <c r="L160" s="29"/>
      <c r="M160" s="29"/>
      <c r="Q160"/>
      <c r="R160"/>
    </row>
    <row r="161" spans="3:18" x14ac:dyDescent="0.25">
      <c r="C161" s="43"/>
      <c r="F161" s="38"/>
      <c r="G161" s="1"/>
      <c r="H161" s="38"/>
      <c r="I161" s="1"/>
      <c r="J161" s="11"/>
      <c r="K161" s="29"/>
      <c r="L161" s="29"/>
      <c r="M161" s="29"/>
      <c r="Q161"/>
      <c r="R161"/>
    </row>
    <row r="162" spans="3:18" x14ac:dyDescent="0.25">
      <c r="C162" s="43"/>
      <c r="F162" s="38"/>
      <c r="G162" s="1"/>
      <c r="H162" s="38"/>
      <c r="I162" s="1"/>
      <c r="J162" s="11"/>
      <c r="K162" s="29"/>
      <c r="L162" s="29"/>
      <c r="M162" s="29"/>
      <c r="Q162"/>
      <c r="R162"/>
    </row>
    <row r="163" spans="3:18" x14ac:dyDescent="0.25">
      <c r="C163" s="43"/>
      <c r="F163" s="38"/>
      <c r="G163" s="1"/>
      <c r="H163" s="38"/>
      <c r="I163" s="1"/>
      <c r="J163" s="11"/>
      <c r="K163" s="29"/>
      <c r="L163" s="29"/>
      <c r="M163" s="29"/>
      <c r="Q163"/>
      <c r="R163"/>
    </row>
    <row r="164" spans="3:18" x14ac:dyDescent="0.25">
      <c r="C164" s="43"/>
      <c r="F164" s="38"/>
      <c r="G164" s="1"/>
      <c r="H164" s="38"/>
      <c r="I164" s="1"/>
      <c r="J164" s="11"/>
      <c r="K164" s="29"/>
      <c r="L164" s="29"/>
      <c r="M164" s="29"/>
      <c r="Q164"/>
      <c r="R164"/>
    </row>
    <row r="165" spans="3:18" x14ac:dyDescent="0.25">
      <c r="C165" s="43"/>
      <c r="F165" s="38"/>
      <c r="G165" s="1"/>
      <c r="H165" s="38"/>
      <c r="I165" s="1"/>
      <c r="J165" s="11"/>
      <c r="K165" s="29"/>
      <c r="L165" s="29"/>
      <c r="M165" s="29"/>
      <c r="Q165"/>
      <c r="R165"/>
    </row>
    <row r="166" spans="3:18" x14ac:dyDescent="0.25">
      <c r="C166" s="43"/>
      <c r="F166" s="38"/>
      <c r="G166" s="1"/>
      <c r="H166" s="38"/>
      <c r="I166" s="1"/>
      <c r="J166" s="11"/>
      <c r="K166" s="29"/>
      <c r="L166" s="29"/>
      <c r="M166" s="29"/>
      <c r="Q166"/>
      <c r="R166"/>
    </row>
    <row r="167" spans="3:18" x14ac:dyDescent="0.25">
      <c r="C167" s="43"/>
      <c r="F167" s="38"/>
      <c r="G167" s="1"/>
      <c r="H167" s="38"/>
      <c r="I167" s="1"/>
      <c r="J167" s="11"/>
      <c r="K167" s="29"/>
      <c r="L167" s="29"/>
      <c r="M167" s="29"/>
      <c r="Q167"/>
      <c r="R167"/>
    </row>
    <row r="168" spans="3:18" x14ac:dyDescent="0.25">
      <c r="C168" s="43"/>
      <c r="F168" s="38"/>
      <c r="G168" s="1"/>
      <c r="H168" s="38"/>
      <c r="I168" s="1"/>
      <c r="J168" s="11"/>
      <c r="K168" s="29"/>
      <c r="L168" s="29"/>
      <c r="M168" s="29"/>
      <c r="Q168"/>
      <c r="R168"/>
    </row>
    <row r="169" spans="3:18" x14ac:dyDescent="0.25">
      <c r="C169" s="43"/>
      <c r="F169" s="38"/>
      <c r="G169" s="1"/>
      <c r="H169" s="38"/>
      <c r="I169" s="1"/>
      <c r="J169" s="11"/>
      <c r="K169" s="29"/>
      <c r="L169" s="29"/>
      <c r="M169" s="29"/>
      <c r="Q169"/>
      <c r="R169"/>
    </row>
    <row r="170" spans="3:18" x14ac:dyDescent="0.25">
      <c r="C170" s="43"/>
      <c r="F170" s="38"/>
      <c r="G170" s="1"/>
      <c r="H170" s="38"/>
      <c r="I170" s="1"/>
      <c r="J170" s="11"/>
      <c r="K170" s="29"/>
      <c r="L170" s="29"/>
      <c r="M170" s="29"/>
      <c r="Q170"/>
      <c r="R170"/>
    </row>
    <row r="171" spans="3:18" x14ac:dyDescent="0.25">
      <c r="C171" s="43"/>
      <c r="F171" s="38"/>
      <c r="G171" s="1"/>
      <c r="H171" s="38"/>
      <c r="I171" s="1"/>
      <c r="J171" s="11"/>
      <c r="K171" s="29"/>
      <c r="L171" s="29"/>
      <c r="M171" s="29"/>
      <c r="Q171"/>
      <c r="R171"/>
    </row>
    <row r="172" spans="3:18" x14ac:dyDescent="0.25">
      <c r="C172" s="43"/>
      <c r="F172" s="38"/>
      <c r="G172" s="1"/>
      <c r="H172" s="38"/>
      <c r="I172" s="1"/>
      <c r="J172" s="11"/>
      <c r="K172" s="29"/>
      <c r="L172" s="29"/>
      <c r="M172" s="29"/>
      <c r="Q172"/>
      <c r="R172"/>
    </row>
    <row r="173" spans="3:18" x14ac:dyDescent="0.25">
      <c r="C173" s="43"/>
      <c r="F173" s="38"/>
      <c r="G173" s="1"/>
      <c r="H173" s="38"/>
      <c r="I173" s="1"/>
      <c r="J173" s="11"/>
      <c r="K173" s="29"/>
      <c r="L173" s="29"/>
      <c r="M173" s="29"/>
      <c r="Q173"/>
      <c r="R173"/>
    </row>
    <row r="174" spans="3:18" x14ac:dyDescent="0.25">
      <c r="C174" s="43"/>
      <c r="F174" s="38"/>
      <c r="G174" s="1"/>
      <c r="H174" s="38"/>
      <c r="I174" s="1"/>
      <c r="J174" s="11"/>
      <c r="K174" s="29"/>
      <c r="L174" s="29"/>
      <c r="M174" s="29"/>
      <c r="Q174"/>
      <c r="R174"/>
    </row>
    <row r="175" spans="3:18" x14ac:dyDescent="0.25">
      <c r="C175" s="43"/>
      <c r="F175" s="38"/>
      <c r="G175" s="1"/>
      <c r="H175" s="38"/>
      <c r="I175" s="1"/>
      <c r="J175" s="11"/>
      <c r="K175" s="29"/>
      <c r="L175" s="29"/>
      <c r="M175" s="29"/>
      <c r="Q175"/>
      <c r="R175"/>
    </row>
    <row r="176" spans="3:18" x14ac:dyDescent="0.25">
      <c r="C176" s="43"/>
      <c r="F176" s="38"/>
      <c r="G176" s="1"/>
      <c r="H176" s="38"/>
      <c r="I176" s="1"/>
      <c r="J176" s="11"/>
      <c r="K176" s="29"/>
      <c r="L176" s="29"/>
      <c r="M176" s="29"/>
      <c r="Q176"/>
      <c r="R176"/>
    </row>
    <row r="177" spans="3:18" x14ac:dyDescent="0.25">
      <c r="C177" s="43"/>
      <c r="F177" s="38"/>
      <c r="G177" s="1"/>
      <c r="H177" s="38"/>
      <c r="I177" s="1"/>
      <c r="J177" s="11"/>
      <c r="K177" s="29"/>
      <c r="L177" s="29"/>
      <c r="M177" s="29"/>
      <c r="Q177"/>
      <c r="R177"/>
    </row>
    <row r="178" spans="3:18" x14ac:dyDescent="0.25">
      <c r="C178" s="43"/>
      <c r="F178" s="38"/>
      <c r="G178" s="1"/>
      <c r="H178" s="38"/>
      <c r="I178" s="1"/>
      <c r="J178" s="11"/>
      <c r="K178" s="29"/>
      <c r="L178" s="29"/>
      <c r="M178" s="29"/>
      <c r="Q178"/>
      <c r="R178"/>
    </row>
    <row r="179" spans="3:18" x14ac:dyDescent="0.25">
      <c r="C179" s="43"/>
      <c r="F179" s="38"/>
      <c r="G179" s="1"/>
      <c r="H179" s="38"/>
      <c r="I179" s="1"/>
      <c r="J179" s="11"/>
      <c r="K179" s="29"/>
      <c r="L179" s="29"/>
      <c r="M179" s="29"/>
      <c r="Q179"/>
      <c r="R179"/>
    </row>
    <row r="180" spans="3:18" x14ac:dyDescent="0.25">
      <c r="C180" s="43"/>
      <c r="F180" s="38"/>
      <c r="G180" s="1"/>
      <c r="H180" s="38"/>
      <c r="I180" s="1"/>
      <c r="J180" s="11"/>
      <c r="K180" s="29"/>
      <c r="L180" s="29"/>
      <c r="M180" s="29"/>
      <c r="Q180"/>
      <c r="R180"/>
    </row>
    <row r="181" spans="3:18" x14ac:dyDescent="0.25">
      <c r="C181" s="43"/>
      <c r="F181" s="38"/>
      <c r="G181" s="1"/>
      <c r="H181" s="38"/>
      <c r="I181" s="1"/>
      <c r="J181" s="11"/>
      <c r="K181" s="29"/>
      <c r="L181" s="29"/>
      <c r="M181" s="29"/>
      <c r="Q181"/>
      <c r="R181"/>
    </row>
    <row r="182" spans="3:18" x14ac:dyDescent="0.25">
      <c r="C182" s="43"/>
      <c r="F182" s="38"/>
      <c r="G182" s="1"/>
      <c r="H182" s="38"/>
      <c r="I182" s="1"/>
      <c r="J182" s="11"/>
      <c r="K182" s="29"/>
      <c r="L182" s="29"/>
      <c r="M182" s="29"/>
      <c r="Q182"/>
      <c r="R182"/>
    </row>
    <row r="183" spans="3:18" x14ac:dyDescent="0.25">
      <c r="C183" s="43"/>
      <c r="F183" s="38"/>
      <c r="G183" s="1"/>
      <c r="H183" s="38"/>
      <c r="I183" s="1"/>
      <c r="J183" s="11"/>
      <c r="K183" s="29"/>
      <c r="L183" s="29"/>
      <c r="M183" s="29"/>
      <c r="Q183"/>
      <c r="R183"/>
    </row>
    <row r="184" spans="3:18" x14ac:dyDescent="0.25">
      <c r="C184" s="43"/>
      <c r="F184" s="38"/>
      <c r="G184" s="1"/>
      <c r="H184" s="38"/>
      <c r="I184" s="1"/>
      <c r="J184" s="11"/>
      <c r="K184" s="29"/>
      <c r="L184" s="29"/>
      <c r="M184" s="29"/>
      <c r="Q184"/>
      <c r="R184"/>
    </row>
    <row r="185" spans="3:18" x14ac:dyDescent="0.25">
      <c r="C185" s="43"/>
      <c r="F185" s="38"/>
      <c r="G185" s="1"/>
      <c r="H185" s="38"/>
      <c r="I185" s="1"/>
      <c r="J185" s="11"/>
      <c r="K185" s="29"/>
      <c r="L185" s="29"/>
      <c r="M185" s="29"/>
      <c r="Q185"/>
      <c r="R185"/>
    </row>
    <row r="186" spans="3:18" x14ac:dyDescent="0.25">
      <c r="C186" s="43"/>
      <c r="F186" s="38"/>
      <c r="G186" s="1"/>
      <c r="H186" s="38"/>
      <c r="I186" s="1"/>
      <c r="J186" s="11"/>
      <c r="K186" s="29"/>
      <c r="L186" s="29"/>
      <c r="M186" s="29"/>
      <c r="Q186"/>
      <c r="R186"/>
    </row>
    <row r="187" spans="3:18" x14ac:dyDescent="0.25">
      <c r="C187" s="43"/>
      <c r="F187" s="38"/>
      <c r="G187" s="1"/>
      <c r="H187" s="38"/>
      <c r="I187" s="1"/>
      <c r="J187" s="11"/>
      <c r="K187" s="29"/>
      <c r="L187" s="29"/>
      <c r="M187" s="29"/>
      <c r="Q187"/>
      <c r="R187"/>
    </row>
    <row r="188" spans="3:18" x14ac:dyDescent="0.25">
      <c r="C188" s="43"/>
      <c r="F188" s="38"/>
      <c r="G188" s="1"/>
      <c r="H188" s="38"/>
      <c r="I188" s="1"/>
      <c r="J188" s="11"/>
      <c r="K188" s="29"/>
      <c r="L188" s="29"/>
      <c r="M188" s="29"/>
      <c r="Q188"/>
      <c r="R188"/>
    </row>
    <row r="189" spans="3:18" x14ac:dyDescent="0.25">
      <c r="C189" s="43"/>
      <c r="F189" s="38"/>
      <c r="G189" s="1"/>
      <c r="H189" s="38"/>
      <c r="I189" s="1"/>
      <c r="J189" s="11"/>
      <c r="K189" s="29"/>
      <c r="L189" s="29"/>
      <c r="M189" s="29"/>
      <c r="Q189"/>
      <c r="R189"/>
    </row>
    <row r="190" spans="3:18" x14ac:dyDescent="0.25">
      <c r="C190" s="43"/>
      <c r="F190" s="38"/>
      <c r="G190" s="1"/>
      <c r="H190" s="38"/>
      <c r="I190" s="1"/>
      <c r="J190" s="11"/>
      <c r="K190" s="29"/>
      <c r="L190" s="29"/>
      <c r="M190" s="29"/>
      <c r="Q190"/>
      <c r="R190"/>
    </row>
    <row r="191" spans="3:18" x14ac:dyDescent="0.25">
      <c r="C191" s="43"/>
      <c r="F191" s="38"/>
      <c r="G191" s="1"/>
      <c r="H191" s="38"/>
      <c r="I191" s="1"/>
      <c r="J191" s="11"/>
      <c r="K191" s="29"/>
      <c r="L191" s="29"/>
      <c r="M191" s="29"/>
      <c r="Q191"/>
      <c r="R191"/>
    </row>
    <row r="192" spans="3:18" x14ac:dyDescent="0.25">
      <c r="C192" s="43"/>
      <c r="F192" s="38"/>
      <c r="G192" s="1"/>
      <c r="H192" s="38"/>
      <c r="I192" s="1"/>
      <c r="J192" s="11"/>
      <c r="K192" s="29"/>
      <c r="L192" s="29"/>
      <c r="M192" s="29"/>
      <c r="Q192"/>
      <c r="R192"/>
    </row>
    <row r="193" spans="3:18" x14ac:dyDescent="0.25">
      <c r="C193" s="43"/>
      <c r="F193" s="38"/>
      <c r="G193" s="1"/>
      <c r="H193" s="38"/>
      <c r="I193" s="1"/>
      <c r="J193" s="11"/>
      <c r="K193" s="29"/>
      <c r="L193" s="29"/>
      <c r="M193" s="29"/>
      <c r="Q193"/>
      <c r="R193"/>
    </row>
    <row r="194" spans="3:18" x14ac:dyDescent="0.25">
      <c r="C194" s="43"/>
      <c r="F194" s="38"/>
      <c r="G194" s="1"/>
      <c r="H194" s="38"/>
      <c r="I194" s="1"/>
      <c r="J194" s="11"/>
      <c r="K194" s="29"/>
      <c r="L194" s="29"/>
      <c r="M194" s="29"/>
      <c r="Q194"/>
      <c r="R194"/>
    </row>
    <row r="195" spans="3:18" x14ac:dyDescent="0.25">
      <c r="C195" s="43"/>
      <c r="F195" s="38"/>
      <c r="G195" s="1"/>
      <c r="H195" s="38"/>
      <c r="I195" s="1"/>
      <c r="J195" s="11"/>
      <c r="K195" s="29"/>
      <c r="L195" s="29"/>
      <c r="M195" s="29"/>
      <c r="Q195"/>
      <c r="R195"/>
    </row>
    <row r="196" spans="3:18" x14ac:dyDescent="0.25">
      <c r="C196" s="43"/>
      <c r="F196" s="38"/>
      <c r="G196" s="1"/>
      <c r="H196" s="38"/>
      <c r="I196" s="1"/>
      <c r="J196" s="11"/>
      <c r="K196" s="29"/>
      <c r="L196" s="29"/>
      <c r="M196" s="29"/>
      <c r="Q196"/>
      <c r="R196"/>
    </row>
    <row r="197" spans="3:18" x14ac:dyDescent="0.25">
      <c r="C197" s="43"/>
      <c r="F197" s="38"/>
      <c r="G197" s="1"/>
      <c r="H197" s="38"/>
      <c r="I197" s="1"/>
      <c r="J197" s="11"/>
      <c r="K197" s="29"/>
      <c r="L197" s="29"/>
      <c r="M197" s="29"/>
      <c r="Q197"/>
      <c r="R197"/>
    </row>
    <row r="198" spans="3:18" x14ac:dyDescent="0.25">
      <c r="C198" s="43"/>
      <c r="F198" s="38"/>
      <c r="G198" s="1"/>
      <c r="H198" s="38"/>
      <c r="I198" s="1"/>
      <c r="J198" s="11"/>
      <c r="K198" s="29"/>
      <c r="L198" s="29"/>
      <c r="M198" s="29"/>
      <c r="Q198"/>
      <c r="R198"/>
    </row>
    <row r="199" spans="3:18" x14ac:dyDescent="0.25">
      <c r="C199" s="43"/>
      <c r="F199" s="38"/>
      <c r="G199" s="1"/>
      <c r="H199" s="38"/>
      <c r="I199" s="1"/>
      <c r="J199" s="11"/>
      <c r="K199" s="29"/>
      <c r="L199" s="29"/>
      <c r="M199" s="29"/>
      <c r="Q199"/>
      <c r="R199"/>
    </row>
    <row r="200" spans="3:18" x14ac:dyDescent="0.25">
      <c r="C200" s="43"/>
      <c r="F200" s="38"/>
      <c r="G200" s="1"/>
      <c r="H200" s="38"/>
      <c r="I200" s="1"/>
      <c r="J200" s="11"/>
      <c r="K200" s="29"/>
      <c r="L200" s="29"/>
      <c r="M200" s="29"/>
      <c r="Q200"/>
      <c r="R200"/>
    </row>
    <row r="201" spans="3:18" x14ac:dyDescent="0.25">
      <c r="C201" s="43"/>
      <c r="F201" s="38"/>
      <c r="G201" s="1"/>
      <c r="H201" s="38"/>
      <c r="I201" s="1"/>
      <c r="J201" s="11"/>
      <c r="K201" s="29"/>
      <c r="L201" s="29"/>
      <c r="M201" s="29"/>
      <c r="Q201"/>
      <c r="R201"/>
    </row>
    <row r="202" spans="3:18" x14ac:dyDescent="0.25">
      <c r="C202" s="43"/>
      <c r="F202" s="38"/>
      <c r="G202" s="1"/>
      <c r="H202" s="38"/>
      <c r="I202" s="1"/>
      <c r="J202" s="11"/>
      <c r="K202" s="29"/>
      <c r="L202" s="29"/>
      <c r="M202" s="29"/>
      <c r="Q202"/>
      <c r="R202"/>
    </row>
    <row r="203" spans="3:18" x14ac:dyDescent="0.25">
      <c r="C203" s="43"/>
      <c r="F203" s="38"/>
      <c r="G203" s="1"/>
      <c r="H203" s="38"/>
      <c r="I203" s="1"/>
      <c r="J203" s="11"/>
      <c r="K203" s="29"/>
      <c r="L203" s="29"/>
      <c r="M203"/>
      <c r="Q203"/>
      <c r="R203"/>
    </row>
    <row r="204" spans="3:18" x14ac:dyDescent="0.25">
      <c r="C204" s="43"/>
      <c r="F204" s="38"/>
      <c r="G204" s="1"/>
      <c r="H204" s="38"/>
      <c r="I204" s="1"/>
      <c r="J204" s="1"/>
      <c r="K204"/>
      <c r="L204"/>
      <c r="M204"/>
      <c r="Q204"/>
      <c r="R204"/>
    </row>
    <row r="205" spans="3:18" x14ac:dyDescent="0.25">
      <c r="C205" s="43"/>
      <c r="F205" s="38"/>
      <c r="G205" s="1"/>
      <c r="H205" s="38"/>
      <c r="I205" s="1"/>
      <c r="J205" s="1"/>
      <c r="K205"/>
      <c r="L205"/>
      <c r="M205"/>
      <c r="Q205"/>
      <c r="R205"/>
    </row>
    <row r="206" spans="3:18" x14ac:dyDescent="0.25">
      <c r="C206" s="43"/>
      <c r="F206" s="38"/>
      <c r="G206" s="1"/>
      <c r="H206" s="38"/>
      <c r="I206" s="1"/>
      <c r="J206" s="1"/>
      <c r="K206"/>
      <c r="L206"/>
      <c r="M206"/>
      <c r="Q206"/>
      <c r="R206"/>
    </row>
    <row r="207" spans="3:18" x14ac:dyDescent="0.25">
      <c r="C207" s="43"/>
      <c r="F207" s="38"/>
      <c r="G207" s="1"/>
      <c r="H207" s="38"/>
      <c r="I207" s="1"/>
      <c r="J207" s="1"/>
      <c r="K207"/>
      <c r="L207"/>
      <c r="M207"/>
      <c r="Q207"/>
      <c r="R207"/>
    </row>
    <row r="208" spans="3:18" x14ac:dyDescent="0.25">
      <c r="C208" s="43"/>
      <c r="F208" s="38"/>
      <c r="G208" s="1"/>
      <c r="H208" s="38"/>
      <c r="I208" s="1"/>
      <c r="J208" s="1"/>
      <c r="K208"/>
      <c r="L208"/>
      <c r="M208"/>
      <c r="Q208"/>
      <c r="R208"/>
    </row>
    <row r="209" spans="3:18" x14ac:dyDescent="0.25">
      <c r="C209" s="43"/>
      <c r="F209" s="38"/>
      <c r="G209" s="1"/>
      <c r="H209" s="38"/>
      <c r="I209" s="1"/>
      <c r="J209" s="1"/>
      <c r="K209"/>
      <c r="L209"/>
      <c r="M209"/>
      <c r="Q209"/>
      <c r="R209"/>
    </row>
    <row r="210" spans="3:18" x14ac:dyDescent="0.25">
      <c r="C210" s="43"/>
      <c r="F210" s="38"/>
      <c r="G210" s="1"/>
      <c r="H210" s="38"/>
      <c r="I210" s="1"/>
      <c r="J210" s="1"/>
      <c r="K210"/>
      <c r="L210"/>
      <c r="M210"/>
      <c r="Q210"/>
      <c r="R210"/>
    </row>
    <row r="211" spans="3:18" x14ac:dyDescent="0.25">
      <c r="C211" s="43"/>
      <c r="F211" s="38"/>
      <c r="G211" s="1"/>
      <c r="H211" s="38"/>
      <c r="I211" s="1"/>
      <c r="J211" s="1"/>
      <c r="K211"/>
      <c r="L211"/>
      <c r="M211"/>
      <c r="Q211"/>
      <c r="R211"/>
    </row>
    <row r="212" spans="3:18" x14ac:dyDescent="0.25">
      <c r="C212" s="43"/>
      <c r="F212" s="38"/>
      <c r="G212" s="1"/>
      <c r="H212" s="38"/>
      <c r="I212" s="1"/>
      <c r="J212" s="1"/>
      <c r="K212"/>
      <c r="L212"/>
      <c r="M212"/>
      <c r="Q212"/>
      <c r="R212"/>
    </row>
    <row r="213" spans="3:18" x14ac:dyDescent="0.25">
      <c r="C213" s="43"/>
      <c r="F213" s="38"/>
      <c r="G213" s="1"/>
      <c r="H213" s="38"/>
      <c r="I213" s="1"/>
      <c r="J213" s="1"/>
      <c r="K213"/>
      <c r="L213"/>
      <c r="M213"/>
      <c r="Q213"/>
      <c r="R213"/>
    </row>
    <row r="214" spans="3:18" x14ac:dyDescent="0.25">
      <c r="C214" s="43"/>
      <c r="F214" s="38"/>
      <c r="G214" s="1"/>
      <c r="H214" s="38"/>
      <c r="I214" s="1"/>
      <c r="J214" s="1"/>
      <c r="K214"/>
      <c r="L214"/>
      <c r="M214"/>
      <c r="Q214"/>
      <c r="R214"/>
    </row>
    <row r="215" spans="3:18" x14ac:dyDescent="0.25">
      <c r="C215" s="43"/>
      <c r="F215" s="38"/>
      <c r="G215" s="1"/>
      <c r="H215" s="38"/>
      <c r="I215" s="1"/>
      <c r="J215" s="1"/>
      <c r="K215"/>
      <c r="L215"/>
      <c r="M215"/>
      <c r="Q215"/>
      <c r="R215"/>
    </row>
    <row r="216" spans="3:18" x14ac:dyDescent="0.25">
      <c r="C216" s="43"/>
      <c r="F216" s="38"/>
      <c r="G216" s="1"/>
      <c r="H216" s="38"/>
      <c r="I216" s="1"/>
      <c r="J216" s="1"/>
      <c r="K216"/>
      <c r="L216"/>
      <c r="M216"/>
      <c r="Q216"/>
      <c r="R216"/>
    </row>
    <row r="217" spans="3:18" x14ac:dyDescent="0.25">
      <c r="C217" s="43"/>
      <c r="F217" s="38"/>
      <c r="G217" s="1"/>
      <c r="H217" s="38"/>
      <c r="I217" s="1"/>
      <c r="J217" s="1"/>
      <c r="K217"/>
      <c r="L217"/>
      <c r="M217"/>
      <c r="Q217"/>
      <c r="R217"/>
    </row>
    <row r="218" spans="3:18" x14ac:dyDescent="0.25">
      <c r="C218" s="43"/>
      <c r="F218" s="38"/>
      <c r="G218" s="1"/>
      <c r="H218" s="38"/>
      <c r="I218" s="1"/>
      <c r="J218" s="1"/>
      <c r="K218"/>
      <c r="L218"/>
      <c r="M218"/>
      <c r="Q218"/>
      <c r="R218"/>
    </row>
    <row r="219" spans="3:18" x14ac:dyDescent="0.25">
      <c r="C219" s="43"/>
      <c r="F219" s="38"/>
      <c r="G219" s="1"/>
      <c r="H219" s="38"/>
      <c r="I219" s="1"/>
      <c r="J219" s="1"/>
      <c r="K219"/>
      <c r="L219"/>
      <c r="M219"/>
      <c r="Q219"/>
      <c r="R219"/>
    </row>
    <row r="220" spans="3:18" x14ac:dyDescent="0.25">
      <c r="C220" s="43"/>
      <c r="F220" s="38"/>
      <c r="G220" s="1"/>
      <c r="H220" s="38"/>
      <c r="I220" s="1"/>
      <c r="J220" s="1"/>
      <c r="K220"/>
      <c r="L220"/>
      <c r="M220"/>
      <c r="Q220"/>
      <c r="R220"/>
    </row>
    <row r="221" spans="3:18" x14ac:dyDescent="0.25">
      <c r="C221" s="43"/>
      <c r="F221" s="38"/>
      <c r="G221" s="1"/>
      <c r="H221" s="38"/>
      <c r="I221" s="1"/>
      <c r="J221" s="1"/>
      <c r="K221"/>
      <c r="L221"/>
      <c r="M221"/>
      <c r="Q221"/>
      <c r="R221"/>
    </row>
    <row r="222" spans="3:18" x14ac:dyDescent="0.25">
      <c r="C222" s="43"/>
      <c r="F222" s="38"/>
      <c r="G222" s="1"/>
      <c r="H222" s="38"/>
      <c r="I222" s="1"/>
      <c r="J222" s="1"/>
      <c r="K222"/>
      <c r="L222"/>
      <c r="M222"/>
      <c r="Q222"/>
      <c r="R222"/>
    </row>
    <row r="223" spans="3:18" x14ac:dyDescent="0.25">
      <c r="C223" s="43"/>
      <c r="F223" s="38"/>
      <c r="G223" s="1"/>
      <c r="H223" s="38"/>
      <c r="I223" s="1"/>
      <c r="J223" s="1"/>
      <c r="K223"/>
      <c r="L223"/>
      <c r="M223"/>
      <c r="Q223"/>
      <c r="R223"/>
    </row>
    <row r="224" spans="3:18" x14ac:dyDescent="0.25">
      <c r="C224" s="43"/>
      <c r="F224" s="38"/>
      <c r="G224" s="1"/>
      <c r="H224" s="38"/>
      <c r="I224" s="1"/>
      <c r="J224" s="1"/>
      <c r="K224"/>
      <c r="L224"/>
      <c r="M224"/>
      <c r="Q224"/>
      <c r="R224"/>
    </row>
    <row r="225" spans="3:18" x14ac:dyDescent="0.25">
      <c r="C225" s="43"/>
      <c r="F225" s="38"/>
      <c r="G225" s="1"/>
      <c r="H225" s="38"/>
      <c r="I225" s="1"/>
      <c r="J225" s="1"/>
      <c r="K225"/>
      <c r="L225"/>
      <c r="M225"/>
      <c r="Q225"/>
      <c r="R225"/>
    </row>
    <row r="226" spans="3:18" x14ac:dyDescent="0.25">
      <c r="C226" s="43"/>
      <c r="F226" s="38"/>
      <c r="G226" s="1"/>
      <c r="H226" s="38"/>
      <c r="I226" s="1"/>
      <c r="J226" s="1"/>
      <c r="K226"/>
      <c r="L226"/>
      <c r="M226"/>
      <c r="Q226"/>
      <c r="R226"/>
    </row>
    <row r="227" spans="3:18" x14ac:dyDescent="0.25">
      <c r="C227" s="43"/>
      <c r="F227" s="38"/>
      <c r="G227" s="1"/>
      <c r="H227" s="38"/>
      <c r="I227" s="1"/>
      <c r="J227" s="1"/>
      <c r="K227"/>
      <c r="L227"/>
      <c r="M227"/>
      <c r="Q227"/>
      <c r="R227"/>
    </row>
    <row r="228" spans="3:18" x14ac:dyDescent="0.25">
      <c r="C228" s="43"/>
      <c r="F228" s="38"/>
      <c r="G228" s="1"/>
      <c r="H228" s="38"/>
      <c r="I228" s="1"/>
      <c r="J228" s="1"/>
      <c r="K228"/>
      <c r="L228"/>
      <c r="Q228"/>
      <c r="R228"/>
    </row>
  </sheetData>
  <mergeCells count="2">
    <mergeCell ref="L1:M1"/>
    <mergeCell ref="J1:K1"/>
  </mergeCells>
  <pageMargins left="0.51181102362204722" right="0.11811023622047245" top="0.78740157480314965" bottom="0.78740157480314965" header="0.31496062992125984" footer="0.31496062992125984"/>
  <pageSetup paperSize="8" scale="85" orientation="landscape" horizontalDpi="4294967295" verticalDpi="4294967295" r:id="rId1"/>
  <headerFooter>
    <oddHeader>&amp;L&amp;"DB Office,Fett"Bauzeiten- und Sperrzeitenkatalog</oddHeader>
    <oddFooter>&amp;L&amp;F /
&amp;A&amp;C&amp;P / &amp;N&amp;RRev-Index:  1.0
Gültig ab: 01.05.2021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9B77E488A6DEC478B279B912E77437F" ma:contentTypeVersion="13" ma:contentTypeDescription="Ein neues Dokument erstellen." ma:contentTypeScope="" ma:versionID="fdaa961ab47f2821e7a723b8dc1dc310">
  <xsd:schema xmlns:xsd="http://www.w3.org/2001/XMLSchema" xmlns:xs="http://www.w3.org/2001/XMLSchema" xmlns:p="http://schemas.microsoft.com/office/2006/metadata/properties" xmlns:ns2="27af469b-8aff-45b6-9637-2c038213a204" xmlns:ns3="647987e4-274b-4768-84b8-083fcc167fcc" targetNamespace="http://schemas.microsoft.com/office/2006/metadata/properties" ma:root="true" ma:fieldsID="a4857c6050e87810067803b9ec55797e" ns2:_="" ns3:_="">
    <xsd:import namespace="27af469b-8aff-45b6-9637-2c038213a204"/>
    <xsd:import namespace="647987e4-274b-4768-84b8-083fcc167fc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af469b-8aff-45b6-9637-2c038213a20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7987e4-274b-4768-84b8-083fcc167fcc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FA68DE3-645F-4147-A718-3F1B42C7B19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283F836-92D7-49CB-B596-76280EF4C920}">
  <ds:schemaRefs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d6c4b237-cdd4-4de6-9a85-a4a6c214547d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879C1C89-E711-442A-85EB-29293E13DA8A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Einbau HB</vt:lpstr>
      <vt:lpstr>Ausbau HB</vt:lpstr>
      <vt:lpstr>Rahmen Einschub</vt:lpstr>
      <vt:lpstr>'Ausbau HB'!Drucktitel</vt:lpstr>
      <vt:lpstr>'Einbau HB'!Drucktitel</vt:lpstr>
      <vt:lpstr>'Rahmen Einschub'!Drucktitel</vt:lpstr>
    </vt:vector>
  </TitlesOfParts>
  <Company>DB International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Michel, Steffen</dc:creator>
  <cp:lastModifiedBy>Petya Tsvyatkova</cp:lastModifiedBy>
  <cp:lastPrinted>2021-04-28T17:44:00Z</cp:lastPrinted>
  <dcterms:created xsi:type="dcterms:W3CDTF">2020-07-10T09:55:49Z</dcterms:created>
  <dcterms:modified xsi:type="dcterms:W3CDTF">2021-04-28T17:44:06Z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0x01010019B77E488A6DEC478B279B912E77437F</vt:lpwstr>
  </property>
</Properties>
</file>